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8\Desktop\HP用\"/>
    </mc:Choice>
  </mc:AlternateContent>
  <xr:revisionPtr revIDLastSave="0" documentId="13_ncr:1_{60238B86-26C6-42BA-814A-FFDBEDEB7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ベース" sheetId="6" r:id="rId1"/>
    <sheet name="使用料" sheetId="7" r:id="rId2"/>
  </sheets>
  <definedNames>
    <definedName name="_xlnm.Print_Area" localSheetId="0">ベース!$A$1:$AL$106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7" i="6" l="1"/>
  <c r="P28" i="6" l="1"/>
  <c r="P29" i="6"/>
  <c r="P27" i="6"/>
  <c r="V46" i="6" l="1"/>
  <c r="V45" i="6"/>
  <c r="V47" i="6"/>
  <c r="V48" i="6"/>
  <c r="V49" i="6"/>
  <c r="V44" i="6"/>
  <c r="V42" i="6" l="1"/>
  <c r="R27" i="6" l="1"/>
  <c r="K59" i="6" l="1"/>
  <c r="R29" i="6" l="1"/>
  <c r="R28" i="6"/>
  <c r="AB84" i="6" l="1"/>
  <c r="AE84" i="6" l="1"/>
  <c r="V41" i="6" l="1"/>
  <c r="V40" i="6"/>
  <c r="V39" i="6"/>
  <c r="V38" i="6"/>
  <c r="V37" i="6"/>
  <c r="Y30" i="6"/>
  <c r="U27" i="6"/>
  <c r="AG44" i="6" l="1"/>
  <c r="AG48" i="6"/>
  <c r="AC27" i="6"/>
  <c r="U29" i="6"/>
  <c r="AC29" i="6" s="1"/>
  <c r="U28" i="6"/>
  <c r="AC28" i="6" s="1"/>
  <c r="U30" i="6" l="1"/>
  <c r="AG28" i="6"/>
  <c r="AG29" i="6"/>
  <c r="AG49" i="6" l="1"/>
  <c r="AG27" i="6"/>
  <c r="AC30" i="6" l="1"/>
  <c r="Y84" i="6" l="1"/>
  <c r="AH84" i="6" s="1"/>
  <c r="AE85" i="6" l="1"/>
  <c r="AG30" i="6" l="1"/>
  <c r="AG31" i="6" l="1"/>
  <c r="AG34" i="6" l="1"/>
  <c r="AC52" i="6" l="1"/>
</calcChain>
</file>

<file path=xl/sharedStrings.xml><?xml version="1.0" encoding="utf-8"?>
<sst xmlns="http://schemas.openxmlformats.org/spreadsheetml/2006/main" count="362" uniqueCount="208">
  <si>
    <t>（法人・団体名）</t>
  </si>
  <si>
    <t>使用料</t>
  </si>
  <si>
    <t>割増料</t>
  </si>
  <si>
    <t>暖房料</t>
  </si>
  <si>
    <t>～</t>
  </si>
  <si>
    <t>日</t>
  </si>
  <si>
    <t>舞台照明設備</t>
  </si>
  <si>
    <t>ア</t>
  </si>
  <si>
    <t>音響設備</t>
  </si>
  <si>
    <t>イ</t>
  </si>
  <si>
    <t>ビデオプロジェクタ－</t>
  </si>
  <si>
    <t>ウ</t>
  </si>
  <si>
    <t>金屏風</t>
  </si>
  <si>
    <t>エ</t>
  </si>
  <si>
    <t>オ</t>
  </si>
  <si>
    <t>－</t>
    <phoneticPr fontId="3"/>
  </si>
  <si>
    <t>～</t>
    <phoneticPr fontId="3"/>
  </si>
  <si>
    <t>割増料</t>
    <rPh sb="0" eb="2">
      <t>ワリマシ</t>
    </rPh>
    <rPh sb="2" eb="3">
      <t>リョウ</t>
    </rPh>
    <phoneticPr fontId="3"/>
  </si>
  <si>
    <t>暖房料</t>
    <rPh sb="0" eb="2">
      <t>ダンボウ</t>
    </rPh>
    <rPh sb="2" eb="3">
      <t>リョウ</t>
    </rPh>
    <phoneticPr fontId="3"/>
  </si>
  <si>
    <t>減免額△</t>
    <rPh sb="0" eb="2">
      <t>ゲンメン</t>
    </rPh>
    <rPh sb="2" eb="3">
      <t>ガク</t>
    </rPh>
    <phoneticPr fontId="3"/>
  </si>
  <si>
    <t>円</t>
    <rPh sb="0" eb="1">
      <t>エン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</si>
  <si>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</si>
  <si>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</si>
  <si>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</si>
  <si>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Ａ</t>
    <phoneticPr fontId="3"/>
  </si>
  <si>
    <t>Ｂ</t>
    <phoneticPr fontId="3"/>
  </si>
  <si>
    <t>総計（Ａ＋Ｂ）</t>
    <rPh sb="0" eb="2">
      <t>ソウケイ</t>
    </rPh>
    <phoneticPr fontId="3"/>
  </si>
  <si>
    <t>摘要</t>
    <rPh sb="0" eb="2">
      <t>テキヨウ</t>
    </rPh>
    <phoneticPr fontId="3"/>
  </si>
  <si>
    <t>（</t>
    <phoneticPr fontId="3"/>
  </si>
  <si>
    <t>使用料</t>
    <rPh sb="0" eb="2">
      <t>シヨウ</t>
    </rPh>
    <rPh sb="2" eb="3">
      <t>リョウ</t>
    </rPh>
    <phoneticPr fontId="3"/>
  </si>
  <si>
    <t>様式第１号美幌町民会館使用許可申請書　別紙</t>
    <rPh sb="0" eb="2">
      <t>ヨウシキ</t>
    </rPh>
    <rPh sb="2" eb="3">
      <t>ダイ</t>
    </rPh>
    <rPh sb="4" eb="5">
      <t>ゴウ</t>
    </rPh>
    <rPh sb="5" eb="6">
      <t>カイゴウ</t>
    </rPh>
    <phoneticPr fontId="10"/>
  </si>
  <si>
    <t>区　分</t>
    <rPh sb="0" eb="1">
      <t>ク</t>
    </rPh>
    <rPh sb="2" eb="3">
      <t>ブン</t>
    </rPh>
    <phoneticPr fontId="10"/>
  </si>
  <si>
    <t>びほーる</t>
    <phoneticPr fontId="9"/>
  </si>
  <si>
    <t>舞台のみ</t>
    <rPh sb="0" eb="2">
      <t>ブタイ</t>
    </rPh>
    <phoneticPr fontId="9"/>
  </si>
  <si>
    <t>楽屋１</t>
    <rPh sb="0" eb="2">
      <t>ガクヤ</t>
    </rPh>
    <phoneticPr fontId="9"/>
  </si>
  <si>
    <t>楽屋２</t>
    <rPh sb="0" eb="2">
      <t>ガクヤ</t>
    </rPh>
    <phoneticPr fontId="9"/>
  </si>
  <si>
    <t>楽屋３</t>
    <rPh sb="0" eb="2">
      <t>ガクヤ</t>
    </rPh>
    <phoneticPr fontId="9"/>
  </si>
  <si>
    <t>ギャラリー</t>
    <phoneticPr fontId="9"/>
  </si>
  <si>
    <t>小ホールＡ</t>
    <rPh sb="0" eb="1">
      <t>ショウ</t>
    </rPh>
    <phoneticPr fontId="9"/>
  </si>
  <si>
    <t>小ホールＢ</t>
    <rPh sb="0" eb="1">
      <t>ショウ</t>
    </rPh>
    <phoneticPr fontId="9"/>
  </si>
  <si>
    <t>会議室１</t>
    <rPh sb="0" eb="3">
      <t>カイギシツ</t>
    </rPh>
    <phoneticPr fontId="9"/>
  </si>
  <si>
    <t>会議室２</t>
    <rPh sb="0" eb="3">
      <t>カイギシツ</t>
    </rPh>
    <phoneticPr fontId="9"/>
  </si>
  <si>
    <t>会議室３</t>
    <rPh sb="0" eb="3">
      <t>カイギシツ</t>
    </rPh>
    <phoneticPr fontId="9"/>
  </si>
  <si>
    <t>会議室４</t>
  </si>
  <si>
    <t>会議室５</t>
  </si>
  <si>
    <t>会議室６</t>
  </si>
  <si>
    <t>会議室７</t>
  </si>
  <si>
    <t>会議室８</t>
  </si>
  <si>
    <t>地域活動室</t>
  </si>
  <si>
    <t>中ホールＡ</t>
  </si>
  <si>
    <t>中ホールＢ</t>
    <rPh sb="0" eb="1">
      <t>チュウ</t>
    </rPh>
    <phoneticPr fontId="9"/>
  </si>
  <si>
    <t>和室Ｂ</t>
    <rPh sb="0" eb="2">
      <t>ワシツ</t>
    </rPh>
    <phoneticPr fontId="9"/>
  </si>
  <si>
    <t>配膳室</t>
    <rPh sb="0" eb="3">
      <t>ハイゼンシツ</t>
    </rPh>
    <phoneticPr fontId="9"/>
  </si>
  <si>
    <t>時間計</t>
    <rPh sb="0" eb="2">
      <t>ジカン</t>
    </rPh>
    <rPh sb="2" eb="3">
      <t>ケイ</t>
    </rPh>
    <phoneticPr fontId="3"/>
  </si>
  <si>
    <t>特別設備・特殊物件の持込・使用申請（規則第２条第３項）</t>
    <rPh sb="0" eb="2">
      <t>トクベツ</t>
    </rPh>
    <rPh sb="2" eb="4">
      <t>セツビ</t>
    </rPh>
    <rPh sb="5" eb="7">
      <t>トクシュ</t>
    </rPh>
    <rPh sb="7" eb="9">
      <t>ブッケン</t>
    </rPh>
    <rPh sb="10" eb="12">
      <t>モチコミ</t>
    </rPh>
    <rPh sb="13" eb="15">
      <t>シヨウ</t>
    </rPh>
    <rPh sb="15" eb="17">
      <t>シンセイ</t>
    </rPh>
    <rPh sb="18" eb="20">
      <t>キソク</t>
    </rPh>
    <rPh sb="20" eb="21">
      <t>ダイ</t>
    </rPh>
    <rPh sb="22" eb="23">
      <t>ジョウ</t>
    </rPh>
    <rPh sb="23" eb="24">
      <t>ダイ</t>
    </rPh>
    <rPh sb="25" eb="26">
      <t>コウ</t>
    </rPh>
    <phoneticPr fontId="3"/>
  </si>
  <si>
    <t>設備・物件名</t>
    <rPh sb="0" eb="2">
      <t>セツビ</t>
    </rPh>
    <rPh sb="3" eb="6">
      <t>ブッケンメイ</t>
    </rPh>
    <phoneticPr fontId="3"/>
  </si>
  <si>
    <t>時間帯</t>
    <rPh sb="0" eb="3">
      <t>ジカンタイ</t>
    </rPh>
    <phoneticPr fontId="3"/>
  </si>
  <si>
    <t>用　　　　　途</t>
    <rPh sb="0" eb="1">
      <t>ヨウ</t>
    </rPh>
    <rPh sb="6" eb="7">
      <t>ト</t>
    </rPh>
    <phoneticPr fontId="3"/>
  </si>
  <si>
    <t>使用料の分割または後納申請（規則第４条）</t>
    <rPh sb="0" eb="3">
      <t>シヨウリョウ</t>
    </rPh>
    <rPh sb="4" eb="6">
      <t>ブンカツ</t>
    </rPh>
    <rPh sb="9" eb="11">
      <t>コウノウ</t>
    </rPh>
    <rPh sb="11" eb="13">
      <t>シンセイ</t>
    </rPh>
    <rPh sb="14" eb="16">
      <t>キソク</t>
    </rPh>
    <rPh sb="16" eb="17">
      <t>ダイ</t>
    </rPh>
    <rPh sb="18" eb="19">
      <t>ジョウ</t>
    </rPh>
    <phoneticPr fontId="3"/>
  </si>
  <si>
    <t>理由～</t>
    <rPh sb="0" eb="2">
      <t>リユウ</t>
    </rPh>
    <phoneticPr fontId="3"/>
  </si>
  <si>
    <t>販売行為・寄附募集行為申請（規則第１０条）</t>
    <rPh sb="0" eb="2">
      <t>ハンバイ</t>
    </rPh>
    <rPh sb="2" eb="4">
      <t>コウイ</t>
    </rPh>
    <rPh sb="5" eb="7">
      <t>キフ</t>
    </rPh>
    <rPh sb="7" eb="9">
      <t>ボシュウ</t>
    </rPh>
    <rPh sb="9" eb="11">
      <t>コウイ</t>
    </rPh>
    <rPh sb="11" eb="13">
      <t>シンセイ</t>
    </rPh>
    <rPh sb="14" eb="16">
      <t>キソク</t>
    </rPh>
    <rPh sb="16" eb="17">
      <t>ダイ</t>
    </rPh>
    <rPh sb="19" eb="20">
      <t>ジョウ</t>
    </rPh>
    <phoneticPr fontId="3"/>
  </si>
  <si>
    <t>分　類</t>
    <rPh sb="0" eb="1">
      <t>ブン</t>
    </rPh>
    <rPh sb="2" eb="3">
      <t>タグイ</t>
    </rPh>
    <phoneticPr fontId="3"/>
  </si>
  <si>
    <t>販売物もしくは寄附先</t>
    <rPh sb="0" eb="2">
      <t>ハンバイ</t>
    </rPh>
    <rPh sb="2" eb="3">
      <t>ブツ</t>
    </rPh>
    <rPh sb="7" eb="10">
      <t>キフサキ</t>
    </rPh>
    <phoneticPr fontId="3"/>
  </si>
  <si>
    <t>理　　　　由</t>
    <rPh sb="0" eb="1">
      <t>リ</t>
    </rPh>
    <rPh sb="5" eb="6">
      <t>ヨシ</t>
    </rPh>
    <phoneticPr fontId="3"/>
  </si>
  <si>
    <t>販　売</t>
    <rPh sb="0" eb="1">
      <t>ハン</t>
    </rPh>
    <rPh sb="2" eb="3">
      <t>バイ</t>
    </rPh>
    <phoneticPr fontId="3"/>
  </si>
  <si>
    <t>寄附募集</t>
    <rPh sb="0" eb="2">
      <t>キフ</t>
    </rPh>
    <rPh sb="2" eb="4">
      <t>ボシュウ</t>
    </rPh>
    <phoneticPr fontId="3"/>
  </si>
  <si>
    <t>※美幌町は特殊設備等に対する損害補償は一切行いません。</t>
    <rPh sb="1" eb="4">
      <t>ビホロチョウ</t>
    </rPh>
    <rPh sb="5" eb="7">
      <t>トクシュ</t>
    </rPh>
    <rPh sb="7" eb="9">
      <t>セツビ</t>
    </rPh>
    <rPh sb="9" eb="10">
      <t>トウ</t>
    </rPh>
    <rPh sb="11" eb="12">
      <t>タイ</t>
    </rPh>
    <rPh sb="14" eb="16">
      <t>ソンガイ</t>
    </rPh>
    <rPh sb="16" eb="18">
      <t>ホショウ</t>
    </rPh>
    <rPh sb="19" eb="21">
      <t>イッサイ</t>
    </rPh>
    <rPh sb="21" eb="22">
      <t>オコナ</t>
    </rPh>
    <phoneticPr fontId="3"/>
  </si>
  <si>
    <t>※太枠の中をご記入ください。</t>
    <phoneticPr fontId="3"/>
  </si>
  <si>
    <t>小計</t>
    <rPh sb="0" eb="1">
      <t>ショウ</t>
    </rPh>
    <rPh sb="1" eb="2">
      <t>ケイ</t>
    </rPh>
    <phoneticPr fontId="3"/>
  </si>
  <si>
    <t>備付物件使用料合計</t>
    <rPh sb="0" eb="1">
      <t>ソナ</t>
    </rPh>
    <rPh sb="1" eb="2">
      <t>ツ</t>
    </rPh>
    <rPh sb="2" eb="4">
      <t>ブッケン</t>
    </rPh>
    <rPh sb="4" eb="6">
      <t>シヨウ</t>
    </rPh>
    <rPh sb="6" eb="7">
      <t>リョウ</t>
    </rPh>
    <rPh sb="7" eb="9">
      <t>ゴウケイ</t>
    </rPh>
    <phoneticPr fontId="3"/>
  </si>
  <si>
    <t>納入日</t>
    <rPh sb="0" eb="3">
      <t>ノウニュウビ</t>
    </rPh>
    <phoneticPr fontId="3"/>
  </si>
  <si>
    <t>行事等詳細時間（複数日）</t>
    <rPh sb="0" eb="2">
      <t>ギョウジ</t>
    </rPh>
    <rPh sb="2" eb="3">
      <t>トウ</t>
    </rPh>
    <rPh sb="3" eb="5">
      <t>ショウサイ</t>
    </rPh>
    <rPh sb="5" eb="7">
      <t>ジカン</t>
    </rPh>
    <rPh sb="8" eb="10">
      <t>フクスウ</t>
    </rPh>
    <rPh sb="10" eb="11">
      <t>ジツ</t>
    </rPh>
    <phoneticPr fontId="3"/>
  </si>
  <si>
    <t>受付開始</t>
    <rPh sb="0" eb="2">
      <t>ウケツケ</t>
    </rPh>
    <rPh sb="2" eb="4">
      <t>カイシ</t>
    </rPh>
    <phoneticPr fontId="3"/>
  </si>
  <si>
    <t>準備</t>
    <rPh sb="0" eb="2">
      <t>ジュンビ</t>
    </rPh>
    <phoneticPr fontId="3"/>
  </si>
  <si>
    <t>施設使用料合計</t>
    <rPh sb="0" eb="2">
      <t>シセツ</t>
    </rPh>
    <rPh sb="2" eb="5">
      <t>シヨウリョウ</t>
    </rPh>
    <rPh sb="5" eb="7">
      <t>ゴウケイ</t>
    </rPh>
    <phoneticPr fontId="3"/>
  </si>
  <si>
    <t>和室Ａ</t>
    <rPh sb="0" eb="2">
      <t>ワシツ</t>
    </rPh>
    <phoneticPr fontId="3"/>
  </si>
  <si>
    <t>※太枠の中をご記入ください。</t>
  </si>
  <si>
    <t>年</t>
  </si>
  <si>
    <t>月</t>
  </si>
  <si>
    <t>美 幌 町 民 会 館 使 用 許 可 申 請 書</t>
  </si>
  <si>
    <t>　次のとおり使用したいので申請します。</t>
  </si>
  <si>
    <t>－</t>
  </si>
  <si>
    <t>使用予定
人　　数</t>
  </si>
  <si>
    <t>名</t>
  </si>
  <si>
    <t>（</t>
  </si>
  <si>
    <t>準　備</t>
  </si>
  <si>
    <t>時</t>
  </si>
  <si>
    <t>分</t>
  </si>
  <si>
    <t>開　場</t>
  </si>
  <si>
    <t>終　演</t>
  </si>
  <si>
    <t>受付開始</t>
  </si>
  <si>
    <t>開　演</t>
  </si>
  <si>
    <t>退　館</t>
  </si>
  <si>
    <t>円</t>
  </si>
  <si>
    <t>使　用　室　名</t>
  </si>
  <si>
    <t>使　用　時　間</t>
  </si>
  <si>
    <t>時間計</t>
  </si>
  <si>
    <t>小計</t>
  </si>
  <si>
    <t>摘要</t>
  </si>
  <si>
    <t>単　位</t>
  </si>
  <si>
    <t>数</t>
  </si>
  <si>
    <t>回</t>
  </si>
  <si>
    <t>１日</t>
  </si>
  <si>
    <t>許可年月日</t>
  </si>
  <si>
    <t>許可
番号</t>
  </si>
  <si>
    <t>受付者</t>
  </si>
  <si>
    <t>納付年月日</t>
  </si>
  <si>
    <t>納付書
番　号</t>
  </si>
  <si>
    <t>〒</t>
    <phoneticPr fontId="3"/>
  </si>
  <si>
    <r>
      <t xml:space="preserve">行事等詳細時間
</t>
    </r>
    <r>
      <rPr>
        <sz val="7"/>
        <color theme="1"/>
        <rFont val="ＭＳ 明朝"/>
        <family val="1"/>
        <charset val="128"/>
      </rPr>
      <t>(複数日の場合は別紙記載)</t>
    </r>
    <phoneticPr fontId="3"/>
  </si>
  <si>
    <t>：</t>
    <phoneticPr fontId="3"/>
  </si>
  <si>
    <t>ピアノ（ＣＳ・Ｓ６Ｂ）</t>
    <phoneticPr fontId="3"/>
  </si>
  <si>
    <t>配膳室設備</t>
    <rPh sb="0" eb="2">
      <t>ハイゼン</t>
    </rPh>
    <rPh sb="2" eb="3">
      <t>シツ</t>
    </rPh>
    <rPh sb="3" eb="5">
      <t>セツビ</t>
    </rPh>
    <phoneticPr fontId="3"/>
  </si>
  <si>
    <t>びほーる</t>
    <phoneticPr fontId="3"/>
  </si>
  <si>
    <t>備　付　物　件　名</t>
    <phoneticPr fontId="3"/>
  </si>
  <si>
    <t>代表者氏名</t>
    <rPh sb="0" eb="3">
      <t>ダイヒョウシャ</t>
    </rPh>
    <rPh sb="3" eb="5">
      <t>シメイ</t>
    </rPh>
    <phoneticPr fontId="3"/>
  </si>
  <si>
    <t>代表者住所</t>
    <rPh sb="0" eb="3">
      <t>ダイヒョウシャ</t>
    </rPh>
    <phoneticPr fontId="3"/>
  </si>
  <si>
    <t>行事名等</t>
    <phoneticPr fontId="3"/>
  </si>
  <si>
    <t>使用内容</t>
    <phoneticPr fontId="3"/>
  </si>
  <si>
    <t>使用日</t>
    <rPh sb="0" eb="3">
      <t>シヨウビ</t>
    </rPh>
    <phoneticPr fontId="3"/>
  </si>
  <si>
    <t>（使用する日をすべて記載）</t>
    <rPh sb="1" eb="3">
      <t>シヨウ</t>
    </rPh>
    <rPh sb="5" eb="6">
      <t>ヒ</t>
    </rPh>
    <rPh sb="10" eb="12">
      <t>キサイ</t>
    </rPh>
    <phoneticPr fontId="3"/>
  </si>
  <si>
    <t>1hの室料</t>
    <rPh sb="3" eb="4">
      <t>シツ</t>
    </rPh>
    <phoneticPr fontId="3"/>
  </si>
  <si>
    <t>使用料計</t>
    <rPh sb="0" eb="3">
      <t>シヨウリョウ</t>
    </rPh>
    <rPh sb="3" eb="4">
      <t>ケイ</t>
    </rPh>
    <phoneticPr fontId="3"/>
  </si>
  <si>
    <t>入場料</t>
    <rPh sb="0" eb="3">
      <t>ニュウジョウリョウ</t>
    </rPh>
    <phoneticPr fontId="3"/>
  </si>
  <si>
    <t>項</t>
    <rPh sb="0" eb="1">
      <t>コウ</t>
    </rPh>
    <phoneticPr fontId="3"/>
  </si>
  <si>
    <t>円</t>
    <rPh sb="0" eb="1">
      <t>エン</t>
    </rPh>
    <phoneticPr fontId="3"/>
  </si>
  <si>
    <t>1hの室料</t>
    <rPh sb="3" eb="4">
      <t>シツ</t>
    </rPh>
    <rPh sb="4" eb="5">
      <t>リョウ</t>
    </rPh>
    <phoneticPr fontId="3"/>
  </si>
  <si>
    <t>使用料計</t>
    <rPh sb="0" eb="2">
      <t>シヨウ</t>
    </rPh>
    <rPh sb="2" eb="3">
      <t>リョウ</t>
    </rPh>
    <rPh sb="3" eb="4">
      <t>ケイ</t>
    </rPh>
    <phoneticPr fontId="3"/>
  </si>
  <si>
    <t>担当者連絡先</t>
    <rPh sb="0" eb="3">
      <t>タントウシャ</t>
    </rPh>
    <phoneticPr fontId="3"/>
  </si>
  <si>
    <t>使用料日計</t>
    <rPh sb="0" eb="2">
      <t>シヨウ</t>
    </rPh>
    <rPh sb="2" eb="3">
      <t>リョウ</t>
    </rPh>
    <rPh sb="3" eb="4">
      <t>ヒ</t>
    </rPh>
    <rPh sb="4" eb="5">
      <t>ケイ</t>
    </rPh>
    <phoneticPr fontId="3"/>
  </si>
  <si>
    <t>退館</t>
    <rPh sb="0" eb="2">
      <t>タイカン</t>
    </rPh>
    <phoneticPr fontId="3"/>
  </si>
  <si>
    <t>終演</t>
    <rPh sb="0" eb="2">
      <t>シュウエン</t>
    </rPh>
    <phoneticPr fontId="3"/>
  </si>
  <si>
    <t>開演</t>
    <rPh sb="0" eb="2">
      <t>カイエン</t>
    </rPh>
    <phoneticPr fontId="3"/>
  </si>
  <si>
    <t>開場</t>
    <rPh sb="0" eb="2">
      <t>カイジョウ</t>
    </rPh>
    <phoneticPr fontId="3"/>
  </si>
  <si>
    <t>右記の理由により、使用料の
分割・後納　を申請します。</t>
    <rPh sb="0" eb="2">
      <t>ウキ</t>
    </rPh>
    <rPh sb="3" eb="5">
      <t>リユウ</t>
    </rPh>
    <rPh sb="9" eb="11">
      <t>シヨウ</t>
    </rPh>
    <rPh sb="11" eb="12">
      <t>リョウ</t>
    </rPh>
    <rPh sb="14" eb="16">
      <t>ブンカツ</t>
    </rPh>
    <rPh sb="17" eb="19">
      <t>コウノウ</t>
    </rPh>
    <rPh sb="21" eb="23">
      <t>シンセイ</t>
    </rPh>
    <phoneticPr fontId="3"/>
  </si>
  <si>
    <t xml:space="preserve"> 歌謡・演劇・コンサート・映画・舞踊・練習・公用・その他</t>
    <phoneticPr fontId="3"/>
  </si>
  <si>
    <t>）</t>
    <phoneticPr fontId="3"/>
  </si>
  <si>
    <t>町民会館条例施行規則第６条別表第２第</t>
    <phoneticPr fontId="3"/>
  </si>
  <si>
    <t>町民会館条例施行規則第６条第３項に基づく減免</t>
    <rPh sb="0" eb="2">
      <t>チョウミン</t>
    </rPh>
    <rPh sb="2" eb="4">
      <t>カイカン</t>
    </rPh>
    <rPh sb="4" eb="6">
      <t>ジョウレイ</t>
    </rPh>
    <rPh sb="6" eb="8">
      <t>セコウ</t>
    </rPh>
    <rPh sb="8" eb="10">
      <t>キソク</t>
    </rPh>
    <rPh sb="10" eb="11">
      <t>ダイ</t>
    </rPh>
    <rPh sb="12" eb="13">
      <t>ジョウ</t>
    </rPh>
    <rPh sb="13" eb="14">
      <t>ダイ</t>
    </rPh>
    <rPh sb="15" eb="16">
      <t>コウ</t>
    </rPh>
    <rPh sb="17" eb="18">
      <t>モト</t>
    </rPh>
    <rPh sb="20" eb="22">
      <t>ゲンメン</t>
    </rPh>
    <phoneticPr fontId="3"/>
  </si>
  <si>
    <t>別表第２第</t>
    <rPh sb="0" eb="2">
      <t>ベッピョウ</t>
    </rPh>
    <rPh sb="2" eb="3">
      <t>ダイ</t>
    </rPh>
    <rPh sb="4" eb="5">
      <t>ダイ</t>
    </rPh>
    <phoneticPr fontId="3"/>
  </si>
  <si>
    <t>使用団体名（代表者名）</t>
    <rPh sb="0" eb="2">
      <t>シヨウ</t>
    </rPh>
    <rPh sb="2" eb="4">
      <t>ダンタイ</t>
    </rPh>
    <rPh sb="4" eb="5">
      <t>メイ</t>
    </rPh>
    <rPh sb="6" eb="9">
      <t>ダイヒョウシャ</t>
    </rPh>
    <rPh sb="9" eb="10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</si>
  <si>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</si>
  <si>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無 ・ 有</t>
    <rPh sb="0" eb="1">
      <t>ム</t>
    </rPh>
    <rPh sb="4" eb="5">
      <t>ユウ</t>
    </rPh>
    <phoneticPr fontId="3"/>
  </si>
  <si>
    <t>ギャラリー</t>
    <phoneticPr fontId="3"/>
  </si>
  <si>
    <t>免除</t>
    <rPh sb="0" eb="2">
      <t>メンジョ</t>
    </rPh>
    <phoneticPr fontId="3"/>
  </si>
  <si>
    <t>会議室１</t>
    <rPh sb="0" eb="3">
      <t>カイギシツ</t>
    </rPh>
    <phoneticPr fontId="3"/>
  </si>
  <si>
    <t>会議室７</t>
    <rPh sb="0" eb="3">
      <t>カイギシツ</t>
    </rPh>
    <phoneticPr fontId="3"/>
  </si>
  <si>
    <t>会議室２</t>
    <rPh sb="0" eb="3">
      <t>カイギシツ</t>
    </rPh>
    <phoneticPr fontId="3"/>
  </si>
  <si>
    <t>会議室８</t>
    <rPh sb="0" eb="3">
      <t>カイギシツ</t>
    </rPh>
    <phoneticPr fontId="3"/>
  </si>
  <si>
    <t>楽屋１</t>
    <rPh sb="0" eb="2">
      <t>ガクヤ</t>
    </rPh>
    <phoneticPr fontId="3"/>
  </si>
  <si>
    <t>会議室３</t>
    <rPh sb="0" eb="3">
      <t>カイギシツ</t>
    </rPh>
    <phoneticPr fontId="3"/>
  </si>
  <si>
    <t>地域活動室</t>
    <rPh sb="0" eb="2">
      <t>チイキ</t>
    </rPh>
    <rPh sb="2" eb="4">
      <t>カツドウ</t>
    </rPh>
    <rPh sb="4" eb="5">
      <t>シツ</t>
    </rPh>
    <phoneticPr fontId="3"/>
  </si>
  <si>
    <t>楽屋２</t>
    <rPh sb="0" eb="2">
      <t>ガクヤ</t>
    </rPh>
    <phoneticPr fontId="3"/>
  </si>
  <si>
    <t>会議室４</t>
    <rPh sb="0" eb="3">
      <t>カイギシツ</t>
    </rPh>
    <phoneticPr fontId="3"/>
  </si>
  <si>
    <t>楽屋３</t>
    <rPh sb="0" eb="2">
      <t>ガクヤ</t>
    </rPh>
    <phoneticPr fontId="3"/>
  </si>
  <si>
    <t>会議室５</t>
    <rPh sb="0" eb="3">
      <t>カイギシツ</t>
    </rPh>
    <phoneticPr fontId="3"/>
  </si>
  <si>
    <t>会議室６</t>
    <rPh sb="0" eb="3">
      <t>カイギシツ</t>
    </rPh>
    <phoneticPr fontId="3"/>
  </si>
  <si>
    <t>配膳室</t>
    <rPh sb="0" eb="3">
      <t>ハイゼンシツ</t>
    </rPh>
    <phoneticPr fontId="3"/>
  </si>
  <si>
    <t>令和</t>
    <rPh sb="0" eb="2">
      <t>レイワ</t>
    </rPh>
    <phoneticPr fontId="3"/>
  </si>
  <si>
    <t>コンサートグランドピアノ</t>
    <phoneticPr fontId="3"/>
  </si>
  <si>
    <t>カ</t>
    <phoneticPr fontId="3"/>
  </si>
  <si>
    <t>キ</t>
    <phoneticPr fontId="3"/>
  </si>
  <si>
    <r>
      <t>小計</t>
    </r>
    <r>
      <rPr>
        <sz val="6"/>
        <color theme="1"/>
        <rFont val="ＭＳ 明朝"/>
        <family val="1"/>
        <charset val="128"/>
      </rPr>
      <t>（ア～キの合計）</t>
    </r>
    <rPh sb="0" eb="2">
      <t>ショウケイ</t>
    </rPh>
    <rPh sb="7" eb="9">
      <t>ゴウケイ</t>
    </rPh>
    <phoneticPr fontId="3"/>
  </si>
  <si>
    <t>様式第１号（第２条関係）</t>
  </si>
  <si>
    <t>中ホールA</t>
    <rPh sb="0" eb="1">
      <t>チュウ</t>
    </rPh>
    <phoneticPr fontId="3"/>
  </si>
  <si>
    <t>中ホールB</t>
    <rPh sb="0" eb="1">
      <t>チュウ</t>
    </rPh>
    <phoneticPr fontId="3"/>
  </si>
  <si>
    <t>小ホールA</t>
    <rPh sb="0" eb="1">
      <t>ショウ</t>
    </rPh>
    <phoneticPr fontId="3"/>
  </si>
  <si>
    <t>小ホールB</t>
    <rPh sb="0" eb="1">
      <t>ショウ</t>
    </rPh>
    <phoneticPr fontId="3"/>
  </si>
  <si>
    <t>和室A</t>
    <rPh sb="0" eb="2">
      <t>ワシツ</t>
    </rPh>
    <phoneticPr fontId="3"/>
  </si>
  <si>
    <t>和室B</t>
    <rPh sb="0" eb="2">
      <t>ワシツ</t>
    </rPh>
    <phoneticPr fontId="3"/>
  </si>
  <si>
    <t>びほーる（舞台のみ）</t>
    <rPh sb="5" eb="7">
      <t>ブタイ</t>
    </rPh>
    <phoneticPr fontId="3"/>
  </si>
  <si>
    <t>）</t>
    <phoneticPr fontId="3"/>
  </si>
  <si>
    <t>グループ</t>
    <phoneticPr fontId="3"/>
  </si>
  <si>
    <t>～</t>
    <phoneticPr fontId="3"/>
  </si>
  <si>
    <t>5割</t>
    <rPh sb="1" eb="2">
      <t>ワリ</t>
    </rPh>
    <phoneticPr fontId="3"/>
  </si>
  <si>
    <t>9割</t>
    <rPh sb="1" eb="2">
      <t>ワリ</t>
    </rPh>
    <phoneticPr fontId="3"/>
  </si>
  <si>
    <t xml:space="preserve"> 減免額△</t>
    <phoneticPr fontId="3"/>
  </si>
  <si>
    <t>項に基づく減免</t>
    <rPh sb="0" eb="1">
      <t>コウ</t>
    </rPh>
    <rPh sb="2" eb="3">
      <t>モト</t>
    </rPh>
    <rPh sb="5" eb="7">
      <t>ゲンメン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</si>
  <si>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</si>
  <si>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</si>
  <si>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</si>
  <si>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</si>
  <si>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 xml:space="preserve"> 会議・研修会・講演会・講習会・集会・式典・祝賀会・展示会・即売会・吹奏楽・</t>
    <phoneticPr fontId="3"/>
  </si>
  <si>
    <t>回</t>
    <rPh sb="0" eb="1">
      <t>カイ</t>
    </rPh>
    <phoneticPr fontId="3"/>
  </si>
  <si>
    <t>ピアノ（ＣＳ・Ｓ６Ｂ）</t>
  </si>
  <si>
    <t>コンサートグランドピアノ</t>
  </si>
  <si>
    <t>コンサートグランドピアノ（1日）</t>
    <rPh sb="14" eb="15">
      <t>ニチ</t>
    </rPh>
    <phoneticPr fontId="3"/>
  </si>
  <si>
    <t>1日</t>
    <rPh sb="1" eb="2">
      <t>ニチ</t>
    </rPh>
    <phoneticPr fontId="3"/>
  </si>
  <si>
    <t>１時間</t>
    <rPh sb="1" eb="3">
      <t>ジカン</t>
    </rPh>
    <phoneticPr fontId="3"/>
  </si>
  <si>
    <t>決裁</t>
    <rPh sb="0" eb="2">
      <t>ケッサイ</t>
    </rPh>
    <phoneticPr fontId="3"/>
  </si>
  <si>
    <t>課長</t>
    <rPh sb="0" eb="2">
      <t>カチョウ</t>
    </rPh>
    <phoneticPr fontId="3"/>
  </si>
  <si>
    <t>主査</t>
    <rPh sb="0" eb="2">
      <t>シュサ</t>
    </rPh>
    <phoneticPr fontId="3"/>
  </si>
  <si>
    <t>受付者</t>
    <rPh sb="0" eb="2">
      <t>ウケツケ</t>
    </rPh>
    <rPh sb="2" eb="3">
      <t>シャ</t>
    </rPh>
    <phoneticPr fontId="3"/>
  </si>
  <si>
    <t>殺菌庫</t>
    <rPh sb="0" eb="3">
      <t>サッキンコ</t>
    </rPh>
    <phoneticPr fontId="3"/>
  </si>
  <si>
    <t>ク</t>
    <phoneticPr fontId="3"/>
  </si>
  <si>
    <t>冷蔵(冷凍)庫</t>
    <rPh sb="0" eb="2">
      <t>レイゾウ</t>
    </rPh>
    <rPh sb="3" eb="5">
      <t>レイトウ</t>
    </rPh>
    <rPh sb="6" eb="7">
      <t>コ</t>
    </rPh>
    <phoneticPr fontId="3"/>
  </si>
  <si>
    <t>(3台)</t>
    <rPh sb="2" eb="3">
      <t>ダイ</t>
    </rPh>
    <phoneticPr fontId="3"/>
  </si>
  <si>
    <t>台</t>
    <rPh sb="0" eb="1">
      <t>ダイ</t>
    </rPh>
    <phoneticPr fontId="3"/>
  </si>
  <si>
    <t>ケ</t>
    <phoneticPr fontId="3"/>
  </si>
  <si>
    <t>ガスレンジ</t>
    <phoneticPr fontId="3"/>
  </si>
  <si>
    <t>コ</t>
    <phoneticPr fontId="3"/>
  </si>
  <si>
    <t>温蔵庫</t>
    <rPh sb="0" eb="3">
      <t>オンゾウコ</t>
    </rPh>
    <phoneticPr fontId="3"/>
  </si>
  <si>
    <t>サ</t>
    <phoneticPr fontId="3"/>
  </si>
  <si>
    <t>洗浄機</t>
    <rPh sb="0" eb="3">
      <t>センジョウキ</t>
    </rPh>
    <phoneticPr fontId="3"/>
  </si>
  <si>
    <t>シ</t>
    <phoneticPr fontId="3"/>
  </si>
  <si>
    <t>配膳室設備(全設備）</t>
    <rPh sb="0" eb="2">
      <t>ハイゼン</t>
    </rPh>
    <rPh sb="2" eb="3">
      <t>シツ</t>
    </rPh>
    <rPh sb="3" eb="5">
      <t>セツビ</t>
    </rPh>
    <rPh sb="6" eb="9">
      <t>ゼンセツビ</t>
    </rPh>
    <phoneticPr fontId="3"/>
  </si>
  <si>
    <t>日</t>
    <rPh sb="0" eb="1">
      <t>ニチ</t>
    </rPh>
    <phoneticPr fontId="3"/>
  </si>
  <si>
    <t>美幌町教育委員会教育長　小　室　保　男　　様</t>
    <rPh sb="12" eb="13">
      <t>ショウ</t>
    </rPh>
    <rPh sb="14" eb="15">
      <t>シツ</t>
    </rPh>
    <rPh sb="16" eb="17">
      <t>タモツ</t>
    </rPh>
    <rPh sb="18" eb="19">
      <t>オトコ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</si>
</sst>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;[Red]#,##0"/>
    <numFmt numFmtId="179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7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2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21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0" xfId="0" applyFont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66" xfId="0" applyFont="1" applyBorder="1">
      <alignment vertical="center"/>
    </xf>
    <xf numFmtId="0" fontId="1" fillId="0" borderId="50" xfId="0" applyFont="1" applyBorder="1">
      <alignment vertical="center"/>
    </xf>
    <xf numFmtId="177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43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13" xfId="0" applyFont="1" applyBorder="1">
      <alignment vertical="center"/>
    </xf>
    <xf numFmtId="49" fontId="4" fillId="0" borderId="30" xfId="0" applyNumberFormat="1" applyFont="1" applyBorder="1">
      <alignment vertical="center"/>
    </xf>
    <xf numFmtId="49" fontId="4" fillId="0" borderId="43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44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75" xfId="0" applyFont="1" applyBorder="1">
      <alignment vertical="center"/>
    </xf>
    <xf numFmtId="0" fontId="1" fillId="0" borderId="14" xfId="0" applyFont="1" applyBorder="1">
      <alignment vertical="center"/>
    </xf>
    <xf numFmtId="0" fontId="6" fillId="0" borderId="0" xfId="0" applyFont="1">
      <alignment vertical="center"/>
    </xf>
    <xf numFmtId="0" fontId="1" fillId="0" borderId="71" xfId="0" applyFont="1" applyBorder="1">
      <alignment vertical="center"/>
    </xf>
    <xf numFmtId="0" fontId="7" fillId="0" borderId="12" xfId="0" applyFont="1" applyBorder="1">
      <alignment vertical="center"/>
    </xf>
    <xf numFmtId="178" fontId="1" fillId="0" borderId="92" xfId="0" applyNumberFormat="1" applyFont="1" applyBorder="1">
      <alignment vertical="center"/>
    </xf>
    <xf numFmtId="176" fontId="1" fillId="0" borderId="0" xfId="1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1" fillId="0" borderId="125" xfId="0" applyFont="1" applyBorder="1" applyAlignment="1">
      <alignment horizontal="center" vertical="center"/>
    </xf>
    <xf numFmtId="0" fontId="1" fillId="0" borderId="117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76" xfId="0" applyFont="1" applyBorder="1">
      <alignment vertical="center"/>
    </xf>
    <xf numFmtId="0" fontId="1" fillId="0" borderId="12" xfId="0" applyFont="1" applyBorder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9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76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10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8" fillId="0" borderId="12" xfId="0" applyFont="1" applyBorder="1">
      <alignment vertical="center"/>
    </xf>
    <xf numFmtId="0" fontId="12" fillId="0" borderId="0" xfId="0" applyFont="1">
      <alignment vertical="center"/>
    </xf>
    <xf numFmtId="0" fontId="8" fillId="0" borderId="106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8" fontId="1" fillId="0" borderId="9" xfId="0" applyNumberFormat="1" applyFont="1" applyBorder="1">
      <alignment vertical="center"/>
    </xf>
    <xf numFmtId="178" fontId="1" fillId="0" borderId="12" xfId="0" applyNumberFormat="1" applyFont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178" fontId="1" fillId="0" borderId="12" xfId="0" applyNumberFormat="1" applyFont="1" applyBorder="1" applyAlignment="1">
      <alignment horizontal="right" vertical="center"/>
    </xf>
    <xf numFmtId="0" fontId="1" fillId="0" borderId="32" xfId="0" applyFont="1" applyBorder="1">
      <alignment vertical="center"/>
    </xf>
    <xf numFmtId="0" fontId="1" fillId="0" borderId="29" xfId="0" applyFont="1" applyBorder="1">
      <alignment vertical="center"/>
    </xf>
    <xf numFmtId="0" fontId="8" fillId="0" borderId="41" xfId="0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1" fillId="0" borderId="47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1" fillId="0" borderId="45" xfId="0" applyFont="1" applyBorder="1">
      <alignment vertical="center"/>
    </xf>
    <xf numFmtId="0" fontId="1" fillId="0" borderId="42" xfId="0" applyFont="1" applyBorder="1">
      <alignment vertical="center"/>
    </xf>
    <xf numFmtId="0" fontId="8" fillId="0" borderId="50" xfId="0" applyFont="1" applyBorder="1" applyAlignment="1">
      <alignment horizontal="right" vertical="center"/>
    </xf>
    <xf numFmtId="0" fontId="5" fillId="0" borderId="1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 shrinkToFit="1"/>
    </xf>
    <xf numFmtId="49" fontId="1" fillId="0" borderId="20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8" fontId="1" fillId="0" borderId="41" xfId="0" applyNumberFormat="1" applyFont="1" applyBorder="1" applyAlignment="1">
      <alignment horizontal="right" vertical="center"/>
    </xf>
    <xf numFmtId="178" fontId="1" fillId="0" borderId="60" xfId="0" applyNumberFormat="1" applyFont="1" applyBorder="1" applyAlignment="1">
      <alignment horizontal="right" vertical="center"/>
    </xf>
    <xf numFmtId="178" fontId="1" fillId="0" borderId="29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78" fontId="1" fillId="0" borderId="73" xfId="0" applyNumberFormat="1" applyFont="1" applyBorder="1" applyAlignment="1">
      <alignment horizontal="right" vertical="center"/>
    </xf>
    <xf numFmtId="178" fontId="1" fillId="0" borderId="107" xfId="0" applyNumberFormat="1" applyFont="1" applyBorder="1" applyAlignment="1">
      <alignment horizontal="right" vertical="center"/>
    </xf>
    <xf numFmtId="178" fontId="1" fillId="0" borderId="61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20" fontId="12" fillId="0" borderId="15" xfId="0" applyNumberFormat="1" applyFont="1" applyBorder="1" applyAlignment="1">
      <alignment horizontal="left" vertical="center"/>
    </xf>
    <xf numFmtId="20" fontId="12" fillId="0" borderId="16" xfId="0" applyNumberFormat="1" applyFont="1" applyBorder="1" applyAlignment="1">
      <alignment horizontal="left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04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4" xfId="0" applyFont="1" applyBorder="1" applyAlignment="1">
      <alignment horizontal="center" vertical="center" shrinkToFit="1"/>
    </xf>
    <xf numFmtId="3" fontId="1" fillId="0" borderId="30" xfId="0" applyNumberFormat="1" applyFont="1" applyBorder="1" applyAlignment="1">
      <alignment horizontal="center" vertical="center" shrinkToFit="1"/>
    </xf>
    <xf numFmtId="179" fontId="1" fillId="0" borderId="74" xfId="0" applyNumberFormat="1" applyFont="1" applyBorder="1" applyAlignment="1">
      <alignment horizontal="center" vertical="center"/>
    </xf>
    <xf numFmtId="179" fontId="1" fillId="0" borderId="60" xfId="0" applyNumberFormat="1" applyFont="1" applyBorder="1" applyAlignment="1">
      <alignment horizontal="center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 vertical="center"/>
    </xf>
    <xf numFmtId="0" fontId="1" fillId="0" borderId="128" xfId="0" applyFont="1" applyBorder="1" applyAlignment="1">
      <alignment horizontal="center" vertical="center" textRotation="255"/>
    </xf>
    <xf numFmtId="0" fontId="1" fillId="0" borderId="129" xfId="0" applyFont="1" applyBorder="1" applyAlignment="1">
      <alignment horizontal="center" vertical="center" textRotation="255"/>
    </xf>
    <xf numFmtId="0" fontId="1" fillId="0" borderId="133" xfId="0" applyFont="1" applyBorder="1" applyAlignment="1">
      <alignment horizontal="center" vertical="center" textRotation="255"/>
    </xf>
    <xf numFmtId="0" fontId="1" fillId="0" borderId="76" xfId="0" applyFont="1" applyBorder="1" applyAlignment="1">
      <alignment horizontal="center" vertical="center" textRotation="255"/>
    </xf>
    <xf numFmtId="0" fontId="1" fillId="0" borderId="134" xfId="0" applyFont="1" applyBorder="1" applyAlignment="1">
      <alignment horizontal="center" vertical="center" textRotation="255"/>
    </xf>
    <xf numFmtId="0" fontId="1" fillId="0" borderId="135" xfId="0" applyFont="1" applyBorder="1" applyAlignment="1">
      <alignment horizontal="center" vertical="center" textRotation="255"/>
    </xf>
    <xf numFmtId="0" fontId="1" fillId="0" borderId="130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54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4" xfId="0" applyFont="1" applyBorder="1" applyAlignment="1">
      <alignment horizontal="distributed" vertical="center"/>
    </xf>
    <xf numFmtId="0" fontId="1" fillId="0" borderId="47" xfId="0" applyFont="1" applyBorder="1" applyAlignment="1">
      <alignment horizontal="distributed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46" xfId="0" applyFont="1" applyBorder="1" applyAlignment="1">
      <alignment horizontal="distributed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6" xfId="0" applyFont="1" applyBorder="1" applyAlignment="1">
      <alignment horizontal="left" vertical="center"/>
    </xf>
    <xf numFmtId="0" fontId="1" fillId="0" borderId="8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8" fontId="4" fillId="0" borderId="60" xfId="1" applyNumberFormat="1" applyFont="1" applyBorder="1" applyAlignment="1">
      <alignment horizontal="right" vertical="center"/>
    </xf>
    <xf numFmtId="176" fontId="1" fillId="0" borderId="60" xfId="1" applyNumberFormat="1" applyFont="1" applyBorder="1" applyAlignment="1">
      <alignment horizontal="right" vertical="center"/>
    </xf>
    <xf numFmtId="176" fontId="1" fillId="0" borderId="82" xfId="1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00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20" fontId="12" fillId="0" borderId="89" xfId="0" applyNumberFormat="1" applyFont="1" applyBorder="1" applyAlignment="1">
      <alignment horizontal="right" vertical="center"/>
    </xf>
    <xf numFmtId="20" fontId="12" fillId="0" borderId="87" xfId="0" applyNumberFormat="1" applyFont="1" applyBorder="1" applyAlignment="1">
      <alignment horizontal="right" vertical="center"/>
    </xf>
    <xf numFmtId="20" fontId="12" fillId="0" borderId="87" xfId="0" applyNumberFormat="1" applyFont="1" applyBorder="1" applyAlignment="1">
      <alignment horizontal="left" vertical="center"/>
    </xf>
    <xf numFmtId="20" fontId="12" fillId="0" borderId="88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20" fontId="12" fillId="0" borderId="8" xfId="0" applyNumberFormat="1" applyFont="1" applyBorder="1">
      <alignment vertical="center"/>
    </xf>
    <xf numFmtId="20" fontId="12" fillId="0" borderId="9" xfId="0" applyNumberFormat="1" applyFont="1" applyBorder="1">
      <alignment vertical="center"/>
    </xf>
    <xf numFmtId="20" fontId="12" fillId="0" borderId="93" xfId="0" applyNumberFormat="1" applyFont="1" applyBorder="1">
      <alignment vertical="center"/>
    </xf>
    <xf numFmtId="20" fontId="12" fillId="0" borderId="6" xfId="0" applyNumberFormat="1" applyFont="1" applyBorder="1">
      <alignment vertical="center"/>
    </xf>
    <xf numFmtId="20" fontId="12" fillId="0" borderId="9" xfId="0" applyNumberFormat="1" applyFont="1" applyBorder="1" applyAlignment="1">
      <alignment horizontal="left" vertical="center"/>
    </xf>
    <xf numFmtId="20" fontId="12" fillId="0" borderId="10" xfId="0" applyNumberFormat="1" applyFont="1" applyBorder="1" applyAlignment="1">
      <alignment horizontal="left" vertical="center"/>
    </xf>
    <xf numFmtId="20" fontId="12" fillId="0" borderId="6" xfId="0" applyNumberFormat="1" applyFont="1" applyBorder="1" applyAlignment="1">
      <alignment horizontal="left" vertical="center"/>
    </xf>
    <xf numFmtId="20" fontId="12" fillId="0" borderId="94" xfId="0" applyNumberFormat="1" applyFont="1" applyBorder="1" applyAlignment="1">
      <alignment horizontal="left" vertical="center"/>
    </xf>
    <xf numFmtId="0" fontId="1" fillId="0" borderId="8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0" fontId="12" fillId="0" borderId="11" xfId="0" applyNumberFormat="1" applyFont="1" applyBorder="1">
      <alignment vertical="center"/>
    </xf>
    <xf numFmtId="20" fontId="12" fillId="0" borderId="12" xfId="0" applyNumberFormat="1" applyFont="1" applyBorder="1">
      <alignment vertical="center"/>
    </xf>
    <xf numFmtId="20" fontId="12" fillId="0" borderId="12" xfId="0" applyNumberFormat="1" applyFont="1" applyBorder="1" applyAlignment="1">
      <alignment horizontal="left" vertical="center"/>
    </xf>
    <xf numFmtId="20" fontId="12" fillId="0" borderId="13" xfId="0" applyNumberFormat="1" applyFont="1" applyBorder="1" applyAlignment="1">
      <alignment horizontal="left" vertical="center"/>
    </xf>
    <xf numFmtId="0" fontId="1" fillId="0" borderId="70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9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83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4" xfId="0" applyFont="1" applyBorder="1" applyAlignment="1">
      <alignment horizontal="center" vertical="top"/>
    </xf>
    <xf numFmtId="0" fontId="1" fillId="0" borderId="99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20" fontId="12" fillId="0" borderId="14" xfId="0" applyNumberFormat="1" applyFont="1" applyBorder="1" applyAlignment="1">
      <alignment horizontal="right" vertical="center"/>
    </xf>
    <xf numFmtId="20" fontId="12" fillId="0" borderId="15" xfId="0" applyNumberFormat="1" applyFont="1" applyBorder="1" applyAlignment="1">
      <alignment horizontal="right" vertical="center"/>
    </xf>
    <xf numFmtId="20" fontId="1" fillId="0" borderId="32" xfId="0" applyNumberFormat="1" applyFont="1" applyBorder="1" applyAlignment="1">
      <alignment horizontal="center" vertical="center" shrinkToFit="1"/>
    </xf>
    <xf numFmtId="20" fontId="1" fillId="0" borderId="30" xfId="0" applyNumberFormat="1" applyFont="1" applyBorder="1" applyAlignment="1">
      <alignment horizontal="center" vertical="center" shrinkToFit="1"/>
    </xf>
    <xf numFmtId="20" fontId="1" fillId="0" borderId="71" xfId="0" applyNumberFormat="1" applyFont="1" applyBorder="1" applyAlignment="1">
      <alignment horizontal="center" vertical="center" shrinkToFit="1"/>
    </xf>
    <xf numFmtId="20" fontId="1" fillId="0" borderId="78" xfId="0" applyNumberFormat="1" applyFont="1" applyBorder="1" applyAlignment="1">
      <alignment horizontal="center" vertical="center" shrinkToFit="1"/>
    </xf>
    <xf numFmtId="20" fontId="1" fillId="0" borderId="31" xfId="0" applyNumberFormat="1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left" vertical="center"/>
    </xf>
    <xf numFmtId="178" fontId="4" fillId="0" borderId="15" xfId="0" applyNumberFormat="1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178" fontId="1" fillId="0" borderId="15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0" fontId="1" fillId="0" borderId="114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9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04" xfId="0" applyNumberFormat="1" applyFont="1" applyBorder="1" applyAlignment="1">
      <alignment horizontal="center" vertical="center" wrapText="1"/>
    </xf>
    <xf numFmtId="49" fontId="1" fillId="0" borderId="10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94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76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78" fontId="1" fillId="0" borderId="90" xfId="0" applyNumberFormat="1" applyFont="1" applyBorder="1" applyAlignment="1">
      <alignment horizontal="right" vertical="center"/>
    </xf>
    <xf numFmtId="178" fontId="1" fillId="0" borderId="9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20" fontId="1" fillId="0" borderId="45" xfId="0" applyNumberFormat="1" applyFont="1" applyBorder="1" applyAlignment="1">
      <alignment horizontal="center" vertical="center" shrinkToFit="1"/>
    </xf>
    <xf numFmtId="20" fontId="1" fillId="0" borderId="43" xfId="0" applyNumberFormat="1" applyFont="1" applyBorder="1" applyAlignment="1">
      <alignment horizontal="center" vertical="center" shrinkToFit="1"/>
    </xf>
    <xf numFmtId="20" fontId="1" fillId="0" borderId="80" xfId="0" applyNumberFormat="1" applyFont="1" applyBorder="1" applyAlignment="1">
      <alignment horizontal="center" vertical="center" shrinkToFit="1"/>
    </xf>
    <xf numFmtId="20" fontId="1" fillId="0" borderId="81" xfId="0" applyNumberFormat="1" applyFont="1" applyBorder="1" applyAlignment="1">
      <alignment horizontal="center" vertical="center" shrinkToFit="1"/>
    </xf>
    <xf numFmtId="20" fontId="1" fillId="0" borderId="44" xfId="0" applyNumberFormat="1" applyFont="1" applyBorder="1" applyAlignment="1">
      <alignment horizontal="center" vertical="center" shrinkToFit="1"/>
    </xf>
    <xf numFmtId="178" fontId="4" fillId="0" borderId="61" xfId="1" applyNumberFormat="1" applyFont="1" applyBorder="1" applyAlignment="1">
      <alignment horizontal="center" vertical="center"/>
    </xf>
    <xf numFmtId="178" fontId="4" fillId="0" borderId="33" xfId="1" applyNumberFormat="1" applyFont="1" applyBorder="1" applyAlignment="1">
      <alignment horizontal="center" vertical="center"/>
    </xf>
    <xf numFmtId="178" fontId="4" fillId="0" borderId="73" xfId="1" applyNumberFormat="1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178" fontId="4" fillId="0" borderId="29" xfId="1" applyNumberFormat="1" applyFont="1" applyBorder="1" applyAlignment="1">
      <alignment horizontal="center" vertical="center"/>
    </xf>
    <xf numFmtId="178" fontId="4" fillId="0" borderId="30" xfId="1" applyNumberFormat="1" applyFont="1" applyBorder="1" applyAlignment="1">
      <alignment horizontal="center" vertical="center"/>
    </xf>
    <xf numFmtId="178" fontId="4" fillId="0" borderId="41" xfId="1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0" borderId="126" xfId="0" applyFont="1" applyBorder="1" applyAlignment="1">
      <alignment horizontal="left" vertical="center"/>
    </xf>
    <xf numFmtId="0" fontId="2" fillId="0" borderId="102" xfId="0" applyFont="1" applyBorder="1" applyAlignment="1">
      <alignment horizontal="left" vertical="center"/>
    </xf>
    <xf numFmtId="0" fontId="2" fillId="0" borderId="10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24" xfId="0" applyNumberFormat="1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78" fontId="1" fillId="0" borderId="29" xfId="0" applyNumberFormat="1" applyFont="1" applyBorder="1">
      <alignment vertical="center"/>
    </xf>
    <xf numFmtId="178" fontId="1" fillId="0" borderId="30" xfId="0" applyNumberFormat="1" applyFont="1" applyBorder="1">
      <alignment vertical="center"/>
    </xf>
    <xf numFmtId="178" fontId="1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178" fontId="1" fillId="0" borderId="60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178" fontId="1" fillId="0" borderId="62" xfId="0" applyNumberFormat="1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178" fontId="1" fillId="0" borderId="12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1" fillId="0" borderId="62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wrapText="1"/>
    </xf>
    <xf numFmtId="0" fontId="1" fillId="0" borderId="20" xfId="0" applyFont="1" applyBorder="1" applyAlignment="1">
      <alignment horizontal="distributed" wrapText="1"/>
    </xf>
    <xf numFmtId="0" fontId="1" fillId="0" borderId="46" xfId="0" applyFont="1" applyBorder="1" applyAlignment="1">
      <alignment horizontal="distributed" wrapText="1"/>
    </xf>
    <xf numFmtId="0" fontId="11" fillId="0" borderId="5" xfId="0" applyFont="1" applyBorder="1" applyAlignment="1">
      <alignment horizontal="distributed" vertical="top" wrapText="1"/>
    </xf>
    <xf numFmtId="0" fontId="11" fillId="0" borderId="0" xfId="0" applyFont="1" applyAlignment="1">
      <alignment horizontal="distributed" vertical="top" wrapText="1"/>
    </xf>
    <xf numFmtId="0" fontId="11" fillId="0" borderId="27" xfId="0" applyFont="1" applyBorder="1" applyAlignment="1">
      <alignment horizontal="distributed" vertical="top" wrapText="1"/>
    </xf>
    <xf numFmtId="0" fontId="2" fillId="0" borderId="2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" fillId="0" borderId="19" xfId="0" applyFont="1" applyBorder="1" applyAlignment="1">
      <alignment horizontal="distributed" vertical="center" wrapText="1"/>
    </xf>
    <xf numFmtId="0" fontId="1" fillId="0" borderId="20" xfId="0" applyFont="1" applyBorder="1" applyAlignment="1">
      <alignment horizontal="distributed" vertical="center" wrapText="1"/>
    </xf>
    <xf numFmtId="0" fontId="1" fillId="0" borderId="46" xfId="0" applyFont="1" applyBorder="1" applyAlignment="1">
      <alignment horizontal="distributed"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48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6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7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47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178" fontId="13" fillId="0" borderId="118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63" xfId="0" applyFont="1" applyBorder="1" applyAlignment="1">
      <alignment horizontal="right" vertical="center"/>
    </xf>
    <xf numFmtId="0" fontId="13" fillId="0" borderId="64" xfId="0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hair">
          <color auto="1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88079</xdr:rowOff>
    </xdr:from>
    <xdr:to>
      <xdr:col>24</xdr:col>
      <xdr:colOff>36000</xdr:colOff>
      <xdr:row>31</xdr:row>
      <xdr:rowOff>124079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23371" y="6348894"/>
          <a:ext cx="36000" cy="36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180975</xdr:colOff>
      <xdr:row>31</xdr:row>
      <xdr:rowOff>88079</xdr:rowOff>
    </xdr:from>
    <xdr:to>
      <xdr:col>26</xdr:col>
      <xdr:colOff>26475</xdr:colOff>
      <xdr:row>31</xdr:row>
      <xdr:rowOff>124079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996986" y="6391703"/>
          <a:ext cx="38141" cy="36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AL405"/>
  <sheetViews>
    <sheetView showZeros="0" tabSelected="1" view="pageBreakPreview" zoomScale="89" zoomScaleNormal="89" zoomScaleSheetLayoutView="89" workbookViewId="0">
      <selection activeCell="AW24" sqref="AW24"/>
    </sheetView>
  </sheetViews>
  <sheetFormatPr defaultRowHeight="13.5" x14ac:dyDescent="0.15"/>
  <cols>
    <col min="1" max="37" width="2.5" style="2" customWidth="1"/>
    <col min="38" max="38" width="0.75" style="2" customWidth="1"/>
    <col min="39" max="46" width="2.5" style="2" customWidth="1"/>
    <col min="47" max="16384" width="9" style="2"/>
  </cols>
  <sheetData>
    <row r="1" spans="1:38" x14ac:dyDescent="0.15">
      <c r="A1" s="161" t="s">
        <v>189</v>
      </c>
      <c r="B1" s="162"/>
      <c r="C1" s="167" t="s">
        <v>190</v>
      </c>
      <c r="D1" s="168"/>
      <c r="E1" s="168"/>
      <c r="F1" s="168"/>
      <c r="G1" s="169"/>
      <c r="H1" s="167" t="s">
        <v>191</v>
      </c>
      <c r="I1" s="168"/>
      <c r="J1" s="168"/>
      <c r="K1" s="168"/>
      <c r="L1" s="169"/>
      <c r="M1" s="167" t="s">
        <v>172</v>
      </c>
      <c r="N1" s="168"/>
      <c r="O1" s="168"/>
      <c r="P1" s="168"/>
      <c r="Q1" s="169"/>
      <c r="R1" s="167" t="s">
        <v>192</v>
      </c>
      <c r="S1" s="168"/>
      <c r="T1" s="168"/>
      <c r="U1" s="168"/>
      <c r="V1" s="170"/>
      <c r="AL1" s="19"/>
    </row>
    <row r="2" spans="1:38" x14ac:dyDescent="0.15">
      <c r="A2" s="163"/>
      <c r="B2" s="164"/>
      <c r="C2" s="100"/>
      <c r="D2" s="101"/>
      <c r="E2" s="101"/>
      <c r="F2" s="101"/>
      <c r="G2" s="125"/>
      <c r="H2" s="100"/>
      <c r="I2" s="101"/>
      <c r="J2" s="101"/>
      <c r="K2" s="101"/>
      <c r="L2" s="125"/>
      <c r="M2" s="100"/>
      <c r="N2" s="101"/>
      <c r="O2" s="101"/>
      <c r="P2" s="101"/>
      <c r="Q2" s="125"/>
      <c r="R2" s="100"/>
      <c r="S2" s="101"/>
      <c r="T2" s="101"/>
      <c r="U2" s="101"/>
      <c r="V2" s="174"/>
    </row>
    <row r="3" spans="1:38" x14ac:dyDescent="0.15">
      <c r="A3" s="163"/>
      <c r="B3" s="164"/>
      <c r="C3" s="109"/>
      <c r="D3" s="110"/>
      <c r="E3" s="110"/>
      <c r="F3" s="110"/>
      <c r="G3" s="126"/>
      <c r="H3" s="109"/>
      <c r="I3" s="110"/>
      <c r="J3" s="110"/>
      <c r="K3" s="110"/>
      <c r="L3" s="126"/>
      <c r="M3" s="109"/>
      <c r="N3" s="110"/>
      <c r="O3" s="110"/>
      <c r="P3" s="110"/>
      <c r="Q3" s="126"/>
      <c r="R3" s="109"/>
      <c r="S3" s="110"/>
      <c r="T3" s="110"/>
      <c r="U3" s="110"/>
      <c r="V3" s="175"/>
    </row>
    <row r="4" spans="1:38" x14ac:dyDescent="0.15">
      <c r="A4" s="163"/>
      <c r="B4" s="164"/>
      <c r="C4" s="109"/>
      <c r="D4" s="110"/>
      <c r="E4" s="110"/>
      <c r="F4" s="110"/>
      <c r="G4" s="126"/>
      <c r="H4" s="109"/>
      <c r="I4" s="110"/>
      <c r="J4" s="110"/>
      <c r="K4" s="110"/>
      <c r="L4" s="126"/>
      <c r="M4" s="109"/>
      <c r="N4" s="110"/>
      <c r="O4" s="110"/>
      <c r="P4" s="110"/>
      <c r="Q4" s="126"/>
      <c r="R4" s="109"/>
      <c r="S4" s="110"/>
      <c r="T4" s="110"/>
      <c r="U4" s="110"/>
      <c r="V4" s="175"/>
    </row>
    <row r="5" spans="1:38" ht="17.25" customHeight="1" thickBot="1" x14ac:dyDescent="0.2">
      <c r="A5" s="165"/>
      <c r="B5" s="166"/>
      <c r="C5" s="171"/>
      <c r="D5" s="172"/>
      <c r="E5" s="172"/>
      <c r="F5" s="172"/>
      <c r="G5" s="173"/>
      <c r="H5" s="171"/>
      <c r="I5" s="172"/>
      <c r="J5" s="172"/>
      <c r="K5" s="172"/>
      <c r="L5" s="173"/>
      <c r="M5" s="171"/>
      <c r="N5" s="172"/>
      <c r="O5" s="172"/>
      <c r="P5" s="172"/>
      <c r="Q5" s="173"/>
      <c r="R5" s="171"/>
      <c r="S5" s="172"/>
      <c r="T5" s="172"/>
      <c r="U5" s="172"/>
      <c r="V5" s="176"/>
      <c r="Z5" s="110" t="s">
        <v>76</v>
      </c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9"/>
    </row>
    <row r="6" spans="1:38" ht="17.25" customHeight="1" thickTop="1" x14ac:dyDescent="0.15">
      <c r="A6" s="218" t="s">
        <v>163</v>
      </c>
      <c r="B6" s="218"/>
      <c r="C6" s="218"/>
      <c r="D6" s="218"/>
      <c r="E6" s="218"/>
      <c r="F6" s="218"/>
      <c r="G6" s="218"/>
      <c r="H6" s="218"/>
      <c r="I6" s="218"/>
      <c r="J6" s="218"/>
      <c r="Z6" s="220" t="s">
        <v>158</v>
      </c>
      <c r="AA6" s="221"/>
      <c r="AB6" s="221"/>
      <c r="AC6" s="221"/>
      <c r="AD6" s="221" t="s">
        <v>77</v>
      </c>
      <c r="AE6" s="221"/>
      <c r="AF6" s="221"/>
      <c r="AG6" s="221" t="s">
        <v>78</v>
      </c>
      <c r="AH6" s="221"/>
      <c r="AI6" s="221"/>
      <c r="AJ6" s="223" t="s">
        <v>5</v>
      </c>
    </row>
    <row r="7" spans="1:38" ht="17.25" customHeight="1" thickBot="1" x14ac:dyDescent="0.2">
      <c r="Z7" s="222"/>
      <c r="AA7" s="147"/>
      <c r="AB7" s="147"/>
      <c r="AC7" s="147"/>
      <c r="AD7" s="147"/>
      <c r="AE7" s="147"/>
      <c r="AF7" s="147"/>
      <c r="AG7" s="147"/>
      <c r="AH7" s="147"/>
      <c r="AI7" s="147"/>
      <c r="AJ7" s="148"/>
    </row>
    <row r="8" spans="1:38" ht="17.25" customHeight="1" thickTop="1" x14ac:dyDescent="0.15">
      <c r="A8" s="219" t="s">
        <v>79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</row>
    <row r="9" spans="1:38" ht="17.25" customHeight="1" x14ac:dyDescent="0.15">
      <c r="A9" s="218" t="s">
        <v>207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AL9" s="19"/>
    </row>
    <row r="10" spans="1:38" ht="17.25" customHeight="1" thickBot="1" x14ac:dyDescent="0.2">
      <c r="A10" s="2" t="s">
        <v>80</v>
      </c>
      <c r="AL10" s="19"/>
    </row>
    <row r="11" spans="1:38" ht="17.25" customHeight="1" thickTop="1" x14ac:dyDescent="0.15">
      <c r="A11" s="177" t="s">
        <v>115</v>
      </c>
      <c r="B11" s="178"/>
      <c r="C11" s="178"/>
      <c r="D11" s="178"/>
      <c r="E11" s="178"/>
      <c r="F11" s="178"/>
      <c r="G11" s="179"/>
      <c r="H11" s="199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1"/>
      <c r="AL11" s="19"/>
    </row>
    <row r="12" spans="1:38" ht="17.25" customHeight="1" x14ac:dyDescent="0.15">
      <c r="A12" s="180" t="s">
        <v>0</v>
      </c>
      <c r="B12" s="181"/>
      <c r="C12" s="181"/>
      <c r="D12" s="181"/>
      <c r="E12" s="181"/>
      <c r="F12" s="181"/>
      <c r="G12" s="182"/>
      <c r="H12" s="193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202"/>
      <c r="AL12" s="19"/>
    </row>
    <row r="13" spans="1:38" ht="17.25" customHeight="1" x14ac:dyDescent="0.15">
      <c r="A13" s="196" t="s">
        <v>116</v>
      </c>
      <c r="B13" s="197"/>
      <c r="C13" s="197"/>
      <c r="D13" s="197"/>
      <c r="E13" s="197"/>
      <c r="F13" s="197"/>
      <c r="G13" s="198"/>
      <c r="H13" s="3" t="s">
        <v>108</v>
      </c>
      <c r="I13" s="95"/>
      <c r="J13" s="95"/>
      <c r="K13" s="95"/>
      <c r="L13" s="5" t="s">
        <v>15</v>
      </c>
      <c r="M13" s="95"/>
      <c r="N13" s="95"/>
      <c r="O13" s="95"/>
      <c r="P13" s="95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4"/>
    </row>
    <row r="14" spans="1:38" ht="17.25" customHeight="1" x14ac:dyDescent="0.15">
      <c r="A14" s="180"/>
      <c r="B14" s="181"/>
      <c r="C14" s="181"/>
      <c r="D14" s="181"/>
      <c r="E14" s="181"/>
      <c r="F14" s="181"/>
      <c r="G14" s="182"/>
      <c r="H14" s="22"/>
      <c r="I14" s="4"/>
      <c r="J14" s="4"/>
      <c r="K14" s="4"/>
      <c r="L14" s="4"/>
      <c r="M14" s="4"/>
      <c r="N14" s="4"/>
      <c r="O14" s="4"/>
      <c r="P14" s="4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6"/>
      <c r="AL14" s="19"/>
    </row>
    <row r="15" spans="1:38" ht="17.25" customHeight="1" x14ac:dyDescent="0.15">
      <c r="A15" s="196" t="s">
        <v>141</v>
      </c>
      <c r="B15" s="197"/>
      <c r="C15" s="197"/>
      <c r="D15" s="197"/>
      <c r="E15" s="197"/>
      <c r="F15" s="197"/>
      <c r="G15" s="198"/>
      <c r="H15" s="190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2"/>
      <c r="Y15" s="203" t="s">
        <v>128</v>
      </c>
      <c r="Z15" s="204"/>
      <c r="AA15" s="204"/>
      <c r="AB15" s="204"/>
      <c r="AC15" s="204"/>
      <c r="AD15" s="5"/>
      <c r="AE15" s="5"/>
      <c r="AF15" s="5"/>
      <c r="AG15" s="5"/>
      <c r="AH15" s="5"/>
      <c r="AI15" s="5"/>
      <c r="AJ15" s="5"/>
      <c r="AK15" s="6"/>
    </row>
    <row r="16" spans="1:38" ht="17.25" customHeight="1" x14ac:dyDescent="0.15">
      <c r="A16" s="180"/>
      <c r="B16" s="181"/>
      <c r="C16" s="181"/>
      <c r="D16" s="181"/>
      <c r="E16" s="181"/>
      <c r="F16" s="181"/>
      <c r="G16" s="182"/>
      <c r="H16" s="193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Y16" s="187"/>
      <c r="Z16" s="188"/>
      <c r="AA16" s="188"/>
      <c r="AB16" s="188"/>
      <c r="AC16" s="4" t="s">
        <v>81</v>
      </c>
      <c r="AD16" s="188"/>
      <c r="AE16" s="188"/>
      <c r="AF16" s="188"/>
      <c r="AG16" s="4" t="s">
        <v>81</v>
      </c>
      <c r="AH16" s="188"/>
      <c r="AI16" s="188"/>
      <c r="AJ16" s="188"/>
      <c r="AK16" s="189"/>
    </row>
    <row r="17" spans="1:38" ht="17.25" customHeight="1" x14ac:dyDescent="0.15">
      <c r="A17" s="196" t="s">
        <v>117</v>
      </c>
      <c r="B17" s="197"/>
      <c r="C17" s="197"/>
      <c r="D17" s="197"/>
      <c r="E17" s="197"/>
      <c r="F17" s="197"/>
      <c r="G17" s="198"/>
      <c r="H17" s="399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400"/>
      <c r="AC17" s="387" t="s">
        <v>82</v>
      </c>
      <c r="AD17" s="387"/>
      <c r="AE17" s="387"/>
      <c r="AF17" s="387"/>
      <c r="AG17" s="389"/>
      <c r="AH17" s="389"/>
      <c r="AI17" s="98"/>
      <c r="AJ17" s="99" t="s">
        <v>83</v>
      </c>
      <c r="AK17" s="6"/>
      <c r="AL17" s="19"/>
    </row>
    <row r="18" spans="1:38" ht="17.25" customHeight="1" x14ac:dyDescent="0.15">
      <c r="A18" s="180"/>
      <c r="B18" s="181"/>
      <c r="C18" s="181"/>
      <c r="D18" s="181"/>
      <c r="E18" s="181"/>
      <c r="F18" s="181"/>
      <c r="G18" s="182"/>
      <c r="H18" s="401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402"/>
      <c r="AC18" s="388"/>
      <c r="AD18" s="388"/>
      <c r="AE18" s="388"/>
      <c r="AF18" s="388"/>
      <c r="AG18" s="390"/>
      <c r="AH18" s="390"/>
      <c r="AI18" s="391"/>
      <c r="AJ18" s="217"/>
      <c r="AK18" s="7"/>
      <c r="AL18" s="19"/>
    </row>
    <row r="19" spans="1:38" ht="17.25" customHeight="1" x14ac:dyDescent="0.15">
      <c r="A19" s="196" t="s">
        <v>118</v>
      </c>
      <c r="B19" s="197"/>
      <c r="C19" s="197"/>
      <c r="D19" s="197"/>
      <c r="E19" s="197"/>
      <c r="F19" s="197"/>
      <c r="G19" s="198"/>
      <c r="H19" s="98" t="s">
        <v>182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392"/>
      <c r="AL19" s="54"/>
    </row>
    <row r="20" spans="1:38" ht="17.25" customHeight="1" x14ac:dyDescent="0.15">
      <c r="A20" s="180"/>
      <c r="B20" s="181"/>
      <c r="C20" s="181"/>
      <c r="D20" s="181"/>
      <c r="E20" s="181"/>
      <c r="F20" s="181"/>
      <c r="G20" s="182"/>
      <c r="H20" s="391" t="s">
        <v>135</v>
      </c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4" t="s">
        <v>28</v>
      </c>
      <c r="AE20" s="217"/>
      <c r="AF20" s="217"/>
      <c r="AG20" s="217"/>
      <c r="AH20" s="217"/>
      <c r="AI20" s="217"/>
      <c r="AJ20" s="217"/>
      <c r="AK20" s="7" t="s">
        <v>136</v>
      </c>
      <c r="AL20" s="54"/>
    </row>
    <row r="21" spans="1:38" ht="17.25" customHeight="1" x14ac:dyDescent="0.15">
      <c r="A21" s="393" t="s">
        <v>119</v>
      </c>
      <c r="B21" s="394"/>
      <c r="C21" s="394"/>
      <c r="D21" s="394"/>
      <c r="E21" s="394"/>
      <c r="F21" s="394"/>
      <c r="G21" s="395"/>
      <c r="H21" s="98" t="s">
        <v>158</v>
      </c>
      <c r="I21" s="99"/>
      <c r="J21" s="224"/>
      <c r="K21" s="224"/>
      <c r="L21" s="99" t="s">
        <v>77</v>
      </c>
      <c r="M21" s="224"/>
      <c r="N21" s="224"/>
      <c r="O21" s="99" t="s">
        <v>78</v>
      </c>
      <c r="P21" s="224"/>
      <c r="Q21" s="224"/>
      <c r="R21" s="99" t="s">
        <v>206</v>
      </c>
      <c r="S21" s="99" t="s">
        <v>84</v>
      </c>
      <c r="T21" s="224"/>
      <c r="U21" s="99" t="s">
        <v>171</v>
      </c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4"/>
      <c r="AL21" s="53"/>
    </row>
    <row r="22" spans="1:38" ht="17.25" customHeight="1" x14ac:dyDescent="0.15">
      <c r="A22" s="396" t="s">
        <v>120</v>
      </c>
      <c r="B22" s="397"/>
      <c r="C22" s="397"/>
      <c r="D22" s="397"/>
      <c r="E22" s="397"/>
      <c r="F22" s="397"/>
      <c r="G22" s="398"/>
      <c r="H22" s="391"/>
      <c r="I22" s="217"/>
      <c r="J22" s="225"/>
      <c r="K22" s="225"/>
      <c r="L22" s="217"/>
      <c r="M22" s="225"/>
      <c r="N22" s="225"/>
      <c r="O22" s="217"/>
      <c r="P22" s="225"/>
      <c r="Q22" s="225"/>
      <c r="R22" s="217"/>
      <c r="S22" s="217"/>
      <c r="T22" s="225"/>
      <c r="U22" s="217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6"/>
    </row>
    <row r="23" spans="1:38" ht="17.25" customHeight="1" x14ac:dyDescent="0.15">
      <c r="A23" s="403" t="s">
        <v>109</v>
      </c>
      <c r="B23" s="404"/>
      <c r="C23" s="404"/>
      <c r="D23" s="404"/>
      <c r="E23" s="404"/>
      <c r="F23" s="404"/>
      <c r="G23" s="405"/>
      <c r="H23" s="382" t="s">
        <v>85</v>
      </c>
      <c r="I23" s="382"/>
      <c r="J23" s="382"/>
      <c r="K23" s="382"/>
      <c r="L23" s="96"/>
      <c r="M23" s="8" t="s">
        <v>86</v>
      </c>
      <c r="N23" s="350"/>
      <c r="O23" s="350"/>
      <c r="P23" s="8" t="s">
        <v>87</v>
      </c>
      <c r="Q23" s="23"/>
      <c r="R23" s="96" t="s">
        <v>88</v>
      </c>
      <c r="S23" s="97"/>
      <c r="T23" s="138"/>
      <c r="U23" s="96"/>
      <c r="V23" s="97"/>
      <c r="W23" s="8" t="s">
        <v>86</v>
      </c>
      <c r="X23" s="350"/>
      <c r="Y23" s="350"/>
      <c r="Z23" s="8" t="s">
        <v>87</v>
      </c>
      <c r="AA23" s="23"/>
      <c r="AB23" s="96" t="s">
        <v>89</v>
      </c>
      <c r="AC23" s="97"/>
      <c r="AD23" s="138"/>
      <c r="AE23" s="96"/>
      <c r="AF23" s="97"/>
      <c r="AG23" s="8" t="s">
        <v>86</v>
      </c>
      <c r="AH23" s="350"/>
      <c r="AI23" s="350"/>
      <c r="AJ23" s="8" t="s">
        <v>87</v>
      </c>
      <c r="AK23" s="24"/>
      <c r="AL23" s="19"/>
    </row>
    <row r="24" spans="1:38" ht="17.25" customHeight="1" x14ac:dyDescent="0.15">
      <c r="A24" s="406"/>
      <c r="B24" s="407"/>
      <c r="C24" s="407"/>
      <c r="D24" s="407"/>
      <c r="E24" s="407"/>
      <c r="F24" s="407"/>
      <c r="G24" s="408"/>
      <c r="H24" s="381" t="s">
        <v>90</v>
      </c>
      <c r="I24" s="381"/>
      <c r="J24" s="381"/>
      <c r="K24" s="389"/>
      <c r="L24" s="98"/>
      <c r="M24" s="5" t="s">
        <v>86</v>
      </c>
      <c r="N24" s="95"/>
      <c r="O24" s="95"/>
      <c r="P24" s="5" t="s">
        <v>87</v>
      </c>
      <c r="Q24" s="28"/>
      <c r="R24" s="98" t="s">
        <v>91</v>
      </c>
      <c r="S24" s="99"/>
      <c r="T24" s="410"/>
      <c r="U24" s="98"/>
      <c r="V24" s="99"/>
      <c r="W24" s="5" t="s">
        <v>86</v>
      </c>
      <c r="X24" s="95"/>
      <c r="Y24" s="95"/>
      <c r="Z24" s="5" t="s">
        <v>87</v>
      </c>
      <c r="AA24" s="28"/>
      <c r="AB24" s="98" t="s">
        <v>92</v>
      </c>
      <c r="AC24" s="99"/>
      <c r="AD24" s="410"/>
      <c r="AE24" s="98"/>
      <c r="AF24" s="99"/>
      <c r="AG24" s="5" t="s">
        <v>86</v>
      </c>
      <c r="AH24" s="95"/>
      <c r="AI24" s="95"/>
      <c r="AJ24" s="5" t="s">
        <v>87</v>
      </c>
      <c r="AK24" s="6"/>
      <c r="AL24" s="60"/>
    </row>
    <row r="25" spans="1:38" ht="18.75" customHeight="1" thickBot="1" x14ac:dyDescent="0.2">
      <c r="A25" s="415" t="s">
        <v>123</v>
      </c>
      <c r="B25" s="102"/>
      <c r="C25" s="102"/>
      <c r="D25" s="416"/>
      <c r="E25" s="102" t="s">
        <v>142</v>
      </c>
      <c r="F25" s="102"/>
      <c r="G25" s="102"/>
      <c r="H25" s="102"/>
      <c r="I25" s="102"/>
      <c r="J25" s="57" t="s">
        <v>28</v>
      </c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09"/>
      <c r="AG25" s="409"/>
      <c r="AH25" s="409"/>
      <c r="AI25" s="409"/>
      <c r="AJ25" s="409"/>
      <c r="AK25" s="44" t="s">
        <v>136</v>
      </c>
      <c r="AL25" s="35"/>
    </row>
    <row r="26" spans="1:38" ht="18.75" customHeight="1" thickTop="1" x14ac:dyDescent="0.15">
      <c r="A26" s="411" t="s">
        <v>94</v>
      </c>
      <c r="B26" s="217"/>
      <c r="C26" s="217"/>
      <c r="D26" s="217"/>
      <c r="E26" s="217"/>
      <c r="F26" s="217"/>
      <c r="G26" s="217"/>
      <c r="H26" s="412"/>
      <c r="I26" s="338" t="s">
        <v>95</v>
      </c>
      <c r="J26" s="339"/>
      <c r="K26" s="339"/>
      <c r="L26" s="339"/>
      <c r="M26" s="339"/>
      <c r="N26" s="339"/>
      <c r="O26" s="413"/>
      <c r="P26" s="26" t="s">
        <v>96</v>
      </c>
      <c r="Q26" s="27"/>
      <c r="R26" s="375" t="s">
        <v>121</v>
      </c>
      <c r="S26" s="375"/>
      <c r="T26" s="375"/>
      <c r="U26" s="360" t="s">
        <v>1</v>
      </c>
      <c r="V26" s="360"/>
      <c r="W26" s="360"/>
      <c r="X26" s="360"/>
      <c r="Y26" s="360" t="s">
        <v>2</v>
      </c>
      <c r="Z26" s="360"/>
      <c r="AA26" s="360"/>
      <c r="AB26" s="360"/>
      <c r="AC26" s="360" t="s">
        <v>3</v>
      </c>
      <c r="AD26" s="360"/>
      <c r="AE26" s="360"/>
      <c r="AF26" s="360"/>
      <c r="AG26" s="360" t="s">
        <v>122</v>
      </c>
      <c r="AH26" s="360"/>
      <c r="AI26" s="360"/>
      <c r="AJ26" s="360"/>
      <c r="AK26" s="417"/>
    </row>
    <row r="27" spans="1:38" ht="15.75" customHeight="1" x14ac:dyDescent="0.15">
      <c r="A27" s="418"/>
      <c r="B27" s="419"/>
      <c r="C27" s="419"/>
      <c r="D27" s="419"/>
      <c r="E27" s="419"/>
      <c r="F27" s="419"/>
      <c r="G27" s="419"/>
      <c r="H27" s="420"/>
      <c r="I27" s="70"/>
      <c r="J27" s="59" t="s">
        <v>110</v>
      </c>
      <c r="K27" s="30"/>
      <c r="L27" s="8" t="s">
        <v>4</v>
      </c>
      <c r="M27" s="72"/>
      <c r="N27" s="59" t="s">
        <v>110</v>
      </c>
      <c r="O27" s="32"/>
      <c r="P27" s="414">
        <f>M27-I27</f>
        <v>0</v>
      </c>
      <c r="Q27" s="382"/>
      <c r="R27" s="368" t="str">
        <f>IF(A27="","",VLOOKUP(A27,使用料!A1:B22,2,FALSE))</f>
        <v/>
      </c>
      <c r="S27" s="368"/>
      <c r="T27" s="368"/>
      <c r="U27" s="368" t="str">
        <f>IF(R27="","",P27*R27)</f>
        <v/>
      </c>
      <c r="V27" s="368"/>
      <c r="W27" s="368"/>
      <c r="X27" s="368"/>
      <c r="Y27" s="368"/>
      <c r="Z27" s="368"/>
      <c r="AA27" s="368"/>
      <c r="AB27" s="368"/>
      <c r="AC27" s="368" t="str">
        <f>IF(OR(M21="",U27=""),"",IF(OR(10&lt;M21,M21&lt;5),U27/2,""))</f>
        <v/>
      </c>
      <c r="AD27" s="368"/>
      <c r="AE27" s="368"/>
      <c r="AF27" s="368"/>
      <c r="AG27" s="363">
        <f>SUM(U27:AF27)</f>
        <v>0</v>
      </c>
      <c r="AH27" s="364"/>
      <c r="AI27" s="364"/>
      <c r="AJ27" s="364"/>
      <c r="AK27" s="38" t="s">
        <v>93</v>
      </c>
    </row>
    <row r="28" spans="1:38" ht="15.75" customHeight="1" x14ac:dyDescent="0.15">
      <c r="A28" s="418"/>
      <c r="B28" s="419"/>
      <c r="C28" s="419"/>
      <c r="D28" s="419"/>
      <c r="E28" s="419"/>
      <c r="F28" s="419"/>
      <c r="G28" s="419"/>
      <c r="H28" s="420"/>
      <c r="I28" s="70"/>
      <c r="J28" s="59" t="s">
        <v>110</v>
      </c>
      <c r="K28" s="30"/>
      <c r="L28" s="8" t="s">
        <v>4</v>
      </c>
      <c r="M28" s="72"/>
      <c r="N28" s="59" t="s">
        <v>110</v>
      </c>
      <c r="O28" s="32"/>
      <c r="P28" s="414">
        <f t="shared" ref="P28:P29" si="0">M28-I28</f>
        <v>0</v>
      </c>
      <c r="Q28" s="382"/>
      <c r="R28" s="368" t="str">
        <f>IF(A28="","",VLOOKUP(A28,使用料!A1:B22,2,FALSE))</f>
        <v/>
      </c>
      <c r="S28" s="368"/>
      <c r="T28" s="368"/>
      <c r="U28" s="368" t="str">
        <f t="shared" ref="U28:U29" si="1">IF(R28="","",P28*R28)</f>
        <v/>
      </c>
      <c r="V28" s="368"/>
      <c r="W28" s="368"/>
      <c r="X28" s="368"/>
      <c r="Y28" s="368"/>
      <c r="Z28" s="368"/>
      <c r="AA28" s="368"/>
      <c r="AB28" s="368"/>
      <c r="AC28" s="368" t="str">
        <f>IF(OR(M21="",U28=""),"",IF(OR(10&lt;M21,M21&lt;5),U28/2,""))</f>
        <v/>
      </c>
      <c r="AD28" s="368"/>
      <c r="AE28" s="368"/>
      <c r="AF28" s="368"/>
      <c r="AG28" s="363">
        <f t="shared" ref="AG28:AG29" si="2">SUM(U28:AF28)</f>
        <v>0</v>
      </c>
      <c r="AH28" s="364"/>
      <c r="AI28" s="364"/>
      <c r="AJ28" s="364"/>
      <c r="AK28" s="38" t="s">
        <v>93</v>
      </c>
    </row>
    <row r="29" spans="1:38" ht="15.75" customHeight="1" thickBot="1" x14ac:dyDescent="0.2">
      <c r="A29" s="449"/>
      <c r="B29" s="450"/>
      <c r="C29" s="450"/>
      <c r="D29" s="450"/>
      <c r="E29" s="450"/>
      <c r="F29" s="450"/>
      <c r="G29" s="450"/>
      <c r="H29" s="451"/>
      <c r="I29" s="71"/>
      <c r="J29" s="58" t="s">
        <v>110</v>
      </c>
      <c r="K29" s="31"/>
      <c r="L29" s="25" t="s">
        <v>4</v>
      </c>
      <c r="M29" s="73"/>
      <c r="N29" s="58" t="s">
        <v>110</v>
      </c>
      <c r="O29" s="33"/>
      <c r="P29" s="414">
        <f t="shared" si="0"/>
        <v>0</v>
      </c>
      <c r="Q29" s="382"/>
      <c r="R29" s="368" t="str">
        <f>IF(A29="","",VLOOKUP(A29,使用料!A1:B22,2,FALSE))</f>
        <v/>
      </c>
      <c r="S29" s="368"/>
      <c r="T29" s="368"/>
      <c r="U29" s="368" t="str">
        <f t="shared" si="1"/>
        <v/>
      </c>
      <c r="V29" s="368"/>
      <c r="W29" s="368"/>
      <c r="X29" s="368"/>
      <c r="Y29" s="372"/>
      <c r="Z29" s="372"/>
      <c r="AA29" s="372"/>
      <c r="AB29" s="372"/>
      <c r="AC29" s="368" t="str">
        <f>IF(OR(M21="",U29=""),"",IF(OR(10&lt;M21,M21&lt;5),U29/2,""))</f>
        <v/>
      </c>
      <c r="AD29" s="368"/>
      <c r="AE29" s="368"/>
      <c r="AF29" s="368"/>
      <c r="AG29" s="363">
        <f t="shared" si="2"/>
        <v>0</v>
      </c>
      <c r="AH29" s="364"/>
      <c r="AI29" s="364"/>
      <c r="AJ29" s="364"/>
      <c r="AK29" s="11" t="s">
        <v>93</v>
      </c>
    </row>
    <row r="30" spans="1:38" ht="17.25" customHeight="1" thickTop="1" x14ac:dyDescent="0.15">
      <c r="P30" s="249" t="s">
        <v>97</v>
      </c>
      <c r="Q30" s="249"/>
      <c r="R30" s="249"/>
      <c r="S30" s="249"/>
      <c r="T30" s="249"/>
      <c r="U30" s="365">
        <f>SUM(U27:X29)</f>
        <v>0</v>
      </c>
      <c r="V30" s="366"/>
      <c r="W30" s="366"/>
      <c r="X30" s="367"/>
      <c r="Y30" s="365">
        <f>SUM(Y27:AB29)</f>
        <v>0</v>
      </c>
      <c r="Z30" s="366"/>
      <c r="AA30" s="366"/>
      <c r="AB30" s="367"/>
      <c r="AC30" s="365">
        <f>SUM(AC27:AF29)</f>
        <v>0</v>
      </c>
      <c r="AD30" s="366"/>
      <c r="AE30" s="366"/>
      <c r="AF30" s="367"/>
      <c r="AG30" s="365">
        <f>IF(AE85&gt;0,AE85,SUM(AG27:AJ29))</f>
        <v>0</v>
      </c>
      <c r="AH30" s="366"/>
      <c r="AI30" s="366"/>
      <c r="AJ30" s="366"/>
      <c r="AK30" s="10" t="s">
        <v>93</v>
      </c>
    </row>
    <row r="31" spans="1:38" ht="2.25" customHeight="1" x14ac:dyDescent="0.15">
      <c r="A31" s="100" t="s">
        <v>98</v>
      </c>
      <c r="B31" s="101"/>
      <c r="C31" s="113" t="s">
        <v>137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6"/>
      <c r="Q31" s="116"/>
      <c r="R31" s="119" t="s">
        <v>177</v>
      </c>
      <c r="S31" s="119"/>
      <c r="T31" s="119"/>
      <c r="U31" s="119"/>
      <c r="V31" s="120"/>
      <c r="W31" s="66"/>
      <c r="X31" s="45"/>
      <c r="Y31" s="74"/>
      <c r="Z31" s="74"/>
      <c r="AA31" s="46"/>
      <c r="AB31" s="69"/>
      <c r="AC31" s="100" t="s">
        <v>176</v>
      </c>
      <c r="AD31" s="101"/>
      <c r="AE31" s="101"/>
      <c r="AF31" s="125"/>
      <c r="AG31" s="431">
        <f>IF(P31&lt;1,0,IF(P31&lt;12,AG30,IF(P31=12,AG30*0.9,IF(12&lt;P31,AG30*0.5,IF(P31&lt;1,0,)))))</f>
        <v>0</v>
      </c>
      <c r="AH31" s="432"/>
      <c r="AI31" s="432"/>
      <c r="AJ31" s="432"/>
      <c r="AK31" s="69"/>
    </row>
    <row r="32" spans="1:38" ht="17.25" customHeight="1" x14ac:dyDescent="0.15">
      <c r="A32" s="109"/>
      <c r="B32" s="110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7"/>
      <c r="Q32" s="117"/>
      <c r="R32" s="121"/>
      <c r="S32" s="121"/>
      <c r="T32" s="121"/>
      <c r="U32" s="121"/>
      <c r="V32" s="122"/>
      <c r="W32" s="379" t="s">
        <v>144</v>
      </c>
      <c r="X32" s="352"/>
      <c r="Y32" s="380" t="s">
        <v>175</v>
      </c>
      <c r="Z32" s="380"/>
      <c r="AA32" s="352" t="s">
        <v>174</v>
      </c>
      <c r="AB32" s="353"/>
      <c r="AC32" s="109"/>
      <c r="AD32" s="110"/>
      <c r="AE32" s="110"/>
      <c r="AF32" s="126"/>
      <c r="AG32" s="433"/>
      <c r="AH32" s="434"/>
      <c r="AI32" s="434"/>
      <c r="AJ32" s="434"/>
      <c r="AK32" s="56" t="s">
        <v>93</v>
      </c>
    </row>
    <row r="33" spans="1:38" ht="2.25" customHeight="1" x14ac:dyDescent="0.15">
      <c r="A33" s="111"/>
      <c r="B33" s="112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8"/>
      <c r="Q33" s="118"/>
      <c r="R33" s="123"/>
      <c r="S33" s="123"/>
      <c r="T33" s="123"/>
      <c r="U33" s="123"/>
      <c r="V33" s="124"/>
      <c r="W33" s="67"/>
      <c r="X33" s="64"/>
      <c r="Y33" s="75"/>
      <c r="Z33" s="75"/>
      <c r="AA33" s="49"/>
      <c r="AB33" s="29"/>
      <c r="AC33" s="111"/>
      <c r="AD33" s="112"/>
      <c r="AE33" s="112"/>
      <c r="AF33" s="127"/>
      <c r="AG33" s="435"/>
      <c r="AH33" s="378"/>
      <c r="AI33" s="378"/>
      <c r="AJ33" s="378"/>
      <c r="AK33" s="29"/>
    </row>
    <row r="34" spans="1:38" ht="18.75" customHeight="1" x14ac:dyDescent="0.15">
      <c r="C34" s="3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47"/>
      <c r="X34" s="47"/>
      <c r="Y34" s="47"/>
      <c r="Z34" s="48"/>
      <c r="AA34" s="68" t="s">
        <v>24</v>
      </c>
      <c r="AB34" s="347" t="s">
        <v>74</v>
      </c>
      <c r="AC34" s="426"/>
      <c r="AD34" s="426"/>
      <c r="AE34" s="426"/>
      <c r="AF34" s="427"/>
      <c r="AG34" s="365" t="str">
        <f>IF(ROUNDDOWN(IF(AG31=" ",AG30,AG30-AG31),-1)=0,"0",ROUNDDOWN(IF(AG31=" ",AG30,AG30-AG31),-1))</f>
        <v>0</v>
      </c>
      <c r="AH34" s="288"/>
      <c r="AI34" s="288"/>
      <c r="AJ34" s="288"/>
      <c r="AK34" s="10" t="s">
        <v>20</v>
      </c>
      <c r="AL34" s="35"/>
    </row>
    <row r="35" spans="1:38" ht="14.25" thickBot="1" x14ac:dyDescent="0.2"/>
    <row r="36" spans="1:38" ht="14.25" thickTop="1" x14ac:dyDescent="0.15">
      <c r="A36" s="428" t="s">
        <v>114</v>
      </c>
      <c r="B36" s="429"/>
      <c r="C36" s="429"/>
      <c r="D36" s="429"/>
      <c r="E36" s="429"/>
      <c r="F36" s="429"/>
      <c r="G36" s="429"/>
      <c r="H36" s="429"/>
      <c r="I36" s="429"/>
      <c r="J36" s="430"/>
      <c r="K36" s="360" t="s">
        <v>99</v>
      </c>
      <c r="L36" s="360"/>
      <c r="M36" s="360"/>
      <c r="N36" s="360"/>
      <c r="O36" s="360"/>
      <c r="P36" s="360"/>
      <c r="Q36" s="360" t="s">
        <v>100</v>
      </c>
      <c r="R36" s="360"/>
      <c r="S36" s="360" t="s">
        <v>101</v>
      </c>
      <c r="T36" s="383"/>
      <c r="U36" s="384" t="s">
        <v>1</v>
      </c>
      <c r="V36" s="385"/>
      <c r="W36" s="385"/>
      <c r="X36" s="385"/>
      <c r="Y36" s="385"/>
      <c r="Z36" s="386"/>
      <c r="AA36" s="35"/>
    </row>
    <row r="37" spans="1:38" x14ac:dyDescent="0.15">
      <c r="A37" s="418" t="s">
        <v>6</v>
      </c>
      <c r="B37" s="419"/>
      <c r="C37" s="419"/>
      <c r="D37" s="419"/>
      <c r="E37" s="419"/>
      <c r="F37" s="419"/>
      <c r="G37" s="419"/>
      <c r="H37" s="419"/>
      <c r="I37" s="419"/>
      <c r="J37" s="420"/>
      <c r="K37" s="96" t="s">
        <v>102</v>
      </c>
      <c r="L37" s="97"/>
      <c r="M37" s="351">
        <v>5000</v>
      </c>
      <c r="N37" s="351"/>
      <c r="O37" s="351"/>
      <c r="P37" s="23" t="s">
        <v>93</v>
      </c>
      <c r="Q37" s="96"/>
      <c r="R37" s="138"/>
      <c r="S37" s="97"/>
      <c r="T37" s="104"/>
      <c r="U37" s="83" t="s">
        <v>7</v>
      </c>
      <c r="V37" s="105">
        <f>M37*Q37*S37</f>
        <v>0</v>
      </c>
      <c r="W37" s="106"/>
      <c r="X37" s="106"/>
      <c r="Y37" s="107"/>
      <c r="Z37" s="8" t="s">
        <v>93</v>
      </c>
      <c r="AA37" s="35"/>
    </row>
    <row r="38" spans="1:38" x14ac:dyDescent="0.15">
      <c r="A38" s="418" t="s">
        <v>8</v>
      </c>
      <c r="B38" s="419"/>
      <c r="C38" s="419"/>
      <c r="D38" s="419"/>
      <c r="E38" s="419"/>
      <c r="F38" s="419"/>
      <c r="G38" s="419"/>
      <c r="H38" s="419"/>
      <c r="I38" s="419"/>
      <c r="J38" s="420"/>
      <c r="K38" s="96" t="s">
        <v>102</v>
      </c>
      <c r="L38" s="97"/>
      <c r="M38" s="351">
        <v>1000</v>
      </c>
      <c r="N38" s="351"/>
      <c r="O38" s="351"/>
      <c r="P38" s="23" t="s">
        <v>93</v>
      </c>
      <c r="Q38" s="96"/>
      <c r="R38" s="138"/>
      <c r="S38" s="97"/>
      <c r="T38" s="104"/>
      <c r="U38" s="83" t="s">
        <v>9</v>
      </c>
      <c r="V38" s="105">
        <f t="shared" ref="V38:V41" si="3">M38*Q38*S38</f>
        <v>0</v>
      </c>
      <c r="W38" s="106"/>
      <c r="X38" s="106"/>
      <c r="Y38" s="107"/>
      <c r="Z38" s="8" t="s">
        <v>93</v>
      </c>
      <c r="AA38" s="35"/>
    </row>
    <row r="39" spans="1:38" x14ac:dyDescent="0.15">
      <c r="A39" s="418" t="s">
        <v>10</v>
      </c>
      <c r="B39" s="419"/>
      <c r="C39" s="419"/>
      <c r="D39" s="419"/>
      <c r="E39" s="419"/>
      <c r="F39" s="419"/>
      <c r="G39" s="419"/>
      <c r="H39" s="419"/>
      <c r="I39" s="419"/>
      <c r="J39" s="420"/>
      <c r="K39" s="96" t="s">
        <v>102</v>
      </c>
      <c r="L39" s="97"/>
      <c r="M39" s="351">
        <v>1000</v>
      </c>
      <c r="N39" s="351"/>
      <c r="O39" s="351"/>
      <c r="P39" s="23" t="s">
        <v>93</v>
      </c>
      <c r="Q39" s="96"/>
      <c r="R39" s="138"/>
      <c r="S39" s="97"/>
      <c r="T39" s="104"/>
      <c r="U39" s="83" t="s">
        <v>11</v>
      </c>
      <c r="V39" s="105">
        <f t="shared" si="3"/>
        <v>0</v>
      </c>
      <c r="W39" s="106"/>
      <c r="X39" s="106"/>
      <c r="Y39" s="107"/>
      <c r="Z39" s="8" t="s">
        <v>93</v>
      </c>
      <c r="AA39" s="35"/>
      <c r="AB39" s="37"/>
      <c r="AC39" s="37"/>
      <c r="AD39" s="37"/>
    </row>
    <row r="40" spans="1:38" x14ac:dyDescent="0.15">
      <c r="A40" s="418" t="s">
        <v>12</v>
      </c>
      <c r="B40" s="419"/>
      <c r="C40" s="419"/>
      <c r="D40" s="419"/>
      <c r="E40" s="419"/>
      <c r="F40" s="419"/>
      <c r="G40" s="419"/>
      <c r="H40" s="419"/>
      <c r="I40" s="419"/>
      <c r="J40" s="420"/>
      <c r="K40" s="96" t="s">
        <v>102</v>
      </c>
      <c r="L40" s="97"/>
      <c r="M40" s="351">
        <v>1000</v>
      </c>
      <c r="N40" s="351"/>
      <c r="O40" s="351"/>
      <c r="P40" s="23" t="s">
        <v>93</v>
      </c>
      <c r="Q40" s="96"/>
      <c r="R40" s="138"/>
      <c r="S40" s="97"/>
      <c r="T40" s="104"/>
      <c r="U40" s="83" t="s">
        <v>13</v>
      </c>
      <c r="V40" s="105">
        <f t="shared" si="3"/>
        <v>0</v>
      </c>
      <c r="W40" s="106"/>
      <c r="X40" s="106"/>
      <c r="Y40" s="107"/>
      <c r="Z40" s="38" t="s">
        <v>93</v>
      </c>
    </row>
    <row r="41" spans="1:38" ht="17.25" x14ac:dyDescent="0.15">
      <c r="A41" s="418" t="s">
        <v>111</v>
      </c>
      <c r="B41" s="419"/>
      <c r="C41" s="419"/>
      <c r="D41" s="419"/>
      <c r="E41" s="419"/>
      <c r="F41" s="419"/>
      <c r="G41" s="419"/>
      <c r="H41" s="419"/>
      <c r="I41" s="419"/>
      <c r="J41" s="420"/>
      <c r="K41" s="96" t="s">
        <v>102</v>
      </c>
      <c r="L41" s="97"/>
      <c r="M41" s="351">
        <v>2000</v>
      </c>
      <c r="N41" s="351"/>
      <c r="O41" s="351"/>
      <c r="P41" s="23" t="s">
        <v>93</v>
      </c>
      <c r="Q41" s="96"/>
      <c r="R41" s="138"/>
      <c r="S41" s="97"/>
      <c r="T41" s="104"/>
      <c r="U41" s="83" t="s">
        <v>14</v>
      </c>
      <c r="V41" s="105">
        <f t="shared" si="3"/>
        <v>0</v>
      </c>
      <c r="W41" s="106"/>
      <c r="X41" s="106"/>
      <c r="Y41" s="107"/>
      <c r="Z41" s="38" t="s">
        <v>93</v>
      </c>
      <c r="AJ41" s="14"/>
      <c r="AK41" s="14"/>
    </row>
    <row r="42" spans="1:38" ht="9" customHeight="1" x14ac:dyDescent="0.15">
      <c r="A42" s="436" t="s">
        <v>159</v>
      </c>
      <c r="B42" s="437"/>
      <c r="C42" s="437"/>
      <c r="D42" s="437"/>
      <c r="E42" s="437"/>
      <c r="F42" s="437"/>
      <c r="G42" s="437"/>
      <c r="H42" s="437"/>
      <c r="I42" s="437"/>
      <c r="J42" s="438"/>
      <c r="K42" s="361" t="s">
        <v>188</v>
      </c>
      <c r="L42" s="362"/>
      <c r="M42" s="370">
        <v>1000</v>
      </c>
      <c r="N42" s="371"/>
      <c r="O42" s="371"/>
      <c r="P42" s="410" t="s">
        <v>93</v>
      </c>
      <c r="Q42" s="98"/>
      <c r="R42" s="410"/>
      <c r="S42" s="99"/>
      <c r="T42" s="392"/>
      <c r="U42" s="354" t="s">
        <v>160</v>
      </c>
      <c r="V42" s="356">
        <f>1000*Q42*S42+6000*Q43*S43</f>
        <v>0</v>
      </c>
      <c r="W42" s="356"/>
      <c r="X42" s="356"/>
      <c r="Y42" s="356"/>
      <c r="Z42" s="358" t="s">
        <v>93</v>
      </c>
      <c r="AJ42" s="14"/>
      <c r="AK42" s="14"/>
    </row>
    <row r="43" spans="1:38" ht="9" customHeight="1" x14ac:dyDescent="0.15">
      <c r="A43" s="439"/>
      <c r="B43" s="440"/>
      <c r="C43" s="440"/>
      <c r="D43" s="440"/>
      <c r="E43" s="440"/>
      <c r="F43" s="440"/>
      <c r="G43" s="440"/>
      <c r="H43" s="440"/>
      <c r="I43" s="440"/>
      <c r="J43" s="441"/>
      <c r="K43" s="442" t="s">
        <v>187</v>
      </c>
      <c r="L43" s="443"/>
      <c r="M43" s="444">
        <v>6000</v>
      </c>
      <c r="N43" s="444"/>
      <c r="O43" s="444"/>
      <c r="P43" s="412"/>
      <c r="Q43" s="391"/>
      <c r="R43" s="412"/>
      <c r="S43" s="391"/>
      <c r="T43" s="445"/>
      <c r="U43" s="355"/>
      <c r="V43" s="357"/>
      <c r="W43" s="357"/>
      <c r="X43" s="357"/>
      <c r="Y43" s="357"/>
      <c r="Z43" s="359"/>
      <c r="AJ43" s="14"/>
      <c r="AK43" s="39"/>
    </row>
    <row r="44" spans="1:38" ht="16.5" customHeight="1" x14ac:dyDescent="0.15">
      <c r="A44" s="418" t="s">
        <v>205</v>
      </c>
      <c r="B44" s="419"/>
      <c r="C44" s="419"/>
      <c r="D44" s="419"/>
      <c r="E44" s="419"/>
      <c r="F44" s="419"/>
      <c r="G44" s="419"/>
      <c r="H44" s="419"/>
      <c r="I44" s="419"/>
      <c r="J44" s="420"/>
      <c r="K44" s="96" t="s">
        <v>102</v>
      </c>
      <c r="L44" s="97"/>
      <c r="M44" s="351">
        <v>1800</v>
      </c>
      <c r="N44" s="351"/>
      <c r="O44" s="351"/>
      <c r="P44" s="23" t="s">
        <v>93</v>
      </c>
      <c r="Q44" s="96"/>
      <c r="R44" s="138"/>
      <c r="S44" s="97"/>
      <c r="T44" s="104"/>
      <c r="U44" s="83" t="s">
        <v>161</v>
      </c>
      <c r="V44" s="105">
        <f>M44*Q44*S44</f>
        <v>0</v>
      </c>
      <c r="W44" s="106"/>
      <c r="X44" s="106"/>
      <c r="Y44" s="107"/>
      <c r="Z44" s="38" t="s">
        <v>93</v>
      </c>
      <c r="AA44" s="100" t="s">
        <v>162</v>
      </c>
      <c r="AB44" s="101"/>
      <c r="AC44" s="102"/>
      <c r="AD44" s="102"/>
      <c r="AE44" s="102"/>
      <c r="AF44" s="103"/>
      <c r="AG44" s="288">
        <f>SUM(V37:Y49)</f>
        <v>0</v>
      </c>
      <c r="AH44" s="288"/>
      <c r="AI44" s="288"/>
      <c r="AJ44" s="288"/>
      <c r="AK44" s="10" t="s">
        <v>20</v>
      </c>
    </row>
    <row r="45" spans="1:38" ht="17.25" x14ac:dyDescent="0.15">
      <c r="A45" s="80"/>
      <c r="B45" s="8" t="s">
        <v>193</v>
      </c>
      <c r="C45" s="8"/>
      <c r="D45" s="8"/>
      <c r="E45" s="8"/>
      <c r="F45" s="8"/>
      <c r="G45" s="8"/>
      <c r="H45" s="8"/>
      <c r="I45" s="8"/>
      <c r="J45" s="23"/>
      <c r="K45" s="81">
        <v>1</v>
      </c>
      <c r="L45" s="8" t="s">
        <v>183</v>
      </c>
      <c r="M45" s="97">
        <v>100</v>
      </c>
      <c r="N45" s="97"/>
      <c r="O45" s="97"/>
      <c r="P45" s="82" t="s">
        <v>20</v>
      </c>
      <c r="Q45" s="96"/>
      <c r="R45" s="138"/>
      <c r="S45" s="96"/>
      <c r="T45" s="104"/>
      <c r="U45" s="83" t="s">
        <v>194</v>
      </c>
      <c r="V45" s="105">
        <f t="shared" ref="V45:V49" si="4">M45*Q45*S45</f>
        <v>0</v>
      </c>
      <c r="W45" s="106"/>
      <c r="X45" s="106"/>
      <c r="Y45" s="107"/>
      <c r="Z45" s="38" t="s">
        <v>93</v>
      </c>
      <c r="AA45" s="100" t="s">
        <v>27</v>
      </c>
      <c r="AB45" s="125"/>
      <c r="AC45" s="133" t="s">
        <v>138</v>
      </c>
      <c r="AD45" s="133"/>
      <c r="AE45" s="133"/>
      <c r="AF45" s="133"/>
      <c r="AG45" s="133"/>
      <c r="AH45" s="133"/>
      <c r="AI45" s="133"/>
      <c r="AJ45" s="133"/>
      <c r="AK45" s="134"/>
      <c r="AL45" s="14"/>
    </row>
    <row r="46" spans="1:38" ht="17.25" x14ac:dyDescent="0.15">
      <c r="A46" s="84"/>
      <c r="B46" s="4" t="s">
        <v>195</v>
      </c>
      <c r="C46" s="85"/>
      <c r="D46" s="85"/>
      <c r="E46" s="85"/>
      <c r="F46" s="4"/>
      <c r="G46" s="4" t="s">
        <v>196</v>
      </c>
      <c r="H46" s="4"/>
      <c r="I46" s="4"/>
      <c r="J46" s="86"/>
      <c r="K46" s="81">
        <v>1</v>
      </c>
      <c r="L46" s="8" t="s">
        <v>197</v>
      </c>
      <c r="M46" s="97">
        <v>150</v>
      </c>
      <c r="N46" s="97"/>
      <c r="O46" s="97"/>
      <c r="P46" s="87" t="s">
        <v>20</v>
      </c>
      <c r="Q46" s="96"/>
      <c r="R46" s="138"/>
      <c r="S46" s="96"/>
      <c r="T46" s="104"/>
      <c r="U46" s="83" t="s">
        <v>198</v>
      </c>
      <c r="V46" s="105">
        <f>M46*Q46*S46</f>
        <v>0</v>
      </c>
      <c r="W46" s="106"/>
      <c r="X46" s="106"/>
      <c r="Y46" s="107"/>
      <c r="Z46" s="38" t="s">
        <v>93</v>
      </c>
      <c r="AA46" s="109"/>
      <c r="AB46" s="126"/>
      <c r="AC46" s="135"/>
      <c r="AD46" s="135"/>
      <c r="AE46" s="135"/>
      <c r="AF46" s="135"/>
      <c r="AG46" s="135"/>
      <c r="AH46" s="135"/>
      <c r="AI46" s="135"/>
      <c r="AJ46" s="135"/>
      <c r="AK46" s="136"/>
      <c r="AL46" s="14"/>
    </row>
    <row r="47" spans="1:38" ht="17.25" x14ac:dyDescent="0.15">
      <c r="A47" s="80"/>
      <c r="B47" s="8" t="s">
        <v>199</v>
      </c>
      <c r="C47" s="8"/>
      <c r="D47" s="8"/>
      <c r="E47" s="8"/>
      <c r="F47" s="8"/>
      <c r="G47" s="8"/>
      <c r="H47" s="8"/>
      <c r="I47" s="8"/>
      <c r="J47" s="23"/>
      <c r="K47" s="81">
        <v>1</v>
      </c>
      <c r="L47" s="8" t="s">
        <v>183</v>
      </c>
      <c r="M47" s="155">
        <v>300</v>
      </c>
      <c r="N47" s="155"/>
      <c r="O47" s="155"/>
      <c r="P47" s="82" t="s">
        <v>20</v>
      </c>
      <c r="Q47" s="96"/>
      <c r="R47" s="138"/>
      <c r="S47" s="96"/>
      <c r="T47" s="104"/>
      <c r="U47" s="83" t="s">
        <v>200</v>
      </c>
      <c r="V47" s="105">
        <f t="shared" si="4"/>
        <v>0</v>
      </c>
      <c r="W47" s="106"/>
      <c r="X47" s="106"/>
      <c r="Y47" s="107"/>
      <c r="Z47" s="38" t="s">
        <v>93</v>
      </c>
      <c r="AA47" s="111"/>
      <c r="AB47" s="127"/>
      <c r="AC47" s="346" t="s">
        <v>139</v>
      </c>
      <c r="AD47" s="347"/>
      <c r="AE47" s="347"/>
      <c r="AF47" s="347"/>
      <c r="AG47" s="137">
        <f>IF(P31&gt;11,0,P31)</f>
        <v>0</v>
      </c>
      <c r="AH47" s="137"/>
      <c r="AI47" s="64" t="s">
        <v>124</v>
      </c>
      <c r="AJ47" s="79"/>
      <c r="AK47" s="29"/>
      <c r="AL47" s="14"/>
    </row>
    <row r="48" spans="1:38" x14ac:dyDescent="0.15">
      <c r="A48" s="80"/>
      <c r="B48" s="8" t="s">
        <v>201</v>
      </c>
      <c r="C48" s="8"/>
      <c r="D48" s="8"/>
      <c r="E48" s="8"/>
      <c r="F48" s="8"/>
      <c r="G48" s="8"/>
      <c r="H48" s="8"/>
      <c r="I48" s="8"/>
      <c r="J48" s="23"/>
      <c r="K48" s="81">
        <v>1</v>
      </c>
      <c r="L48" s="8" t="s">
        <v>183</v>
      </c>
      <c r="M48" s="97">
        <v>150</v>
      </c>
      <c r="N48" s="97"/>
      <c r="O48" s="97"/>
      <c r="P48" s="82" t="s">
        <v>20</v>
      </c>
      <c r="Q48" s="96"/>
      <c r="R48" s="138"/>
      <c r="S48" s="96"/>
      <c r="T48" s="104"/>
      <c r="U48" s="83" t="s">
        <v>202</v>
      </c>
      <c r="V48" s="105">
        <f t="shared" si="4"/>
        <v>0</v>
      </c>
      <c r="W48" s="106"/>
      <c r="X48" s="106"/>
      <c r="Y48" s="107"/>
      <c r="Z48" s="38" t="s">
        <v>93</v>
      </c>
      <c r="AA48" s="111" t="s">
        <v>19</v>
      </c>
      <c r="AB48" s="112"/>
      <c r="AC48" s="112"/>
      <c r="AD48" s="112"/>
      <c r="AE48" s="112"/>
      <c r="AF48" s="127"/>
      <c r="AG48" s="378">
        <f>IF(AG47&lt;1,0,IF(AG47&lt;12,AG44,0))</f>
        <v>0</v>
      </c>
      <c r="AH48" s="378"/>
      <c r="AI48" s="378"/>
      <c r="AJ48" s="378"/>
      <c r="AK48" s="29" t="s">
        <v>20</v>
      </c>
    </row>
    <row r="49" spans="1:38" ht="14.25" thickBot="1" x14ac:dyDescent="0.2">
      <c r="A49" s="88"/>
      <c r="B49" s="25" t="s">
        <v>203</v>
      </c>
      <c r="C49" s="25"/>
      <c r="D49" s="25"/>
      <c r="E49" s="25"/>
      <c r="F49" s="25"/>
      <c r="G49" s="25"/>
      <c r="H49" s="25"/>
      <c r="I49" s="25"/>
      <c r="J49" s="12"/>
      <c r="K49" s="89">
        <v>1</v>
      </c>
      <c r="L49" s="25" t="s">
        <v>183</v>
      </c>
      <c r="M49" s="108">
        <v>800</v>
      </c>
      <c r="N49" s="108"/>
      <c r="O49" s="108"/>
      <c r="P49" s="90" t="s">
        <v>20</v>
      </c>
      <c r="Q49" s="128"/>
      <c r="R49" s="337"/>
      <c r="S49" s="128"/>
      <c r="T49" s="129"/>
      <c r="U49" s="91" t="s">
        <v>204</v>
      </c>
      <c r="V49" s="130">
        <f t="shared" si="4"/>
        <v>0</v>
      </c>
      <c r="W49" s="131"/>
      <c r="X49" s="131"/>
      <c r="Y49" s="132"/>
      <c r="Z49" s="11" t="s">
        <v>93</v>
      </c>
      <c r="AA49" s="36" t="s">
        <v>25</v>
      </c>
      <c r="AB49" s="373" t="s">
        <v>69</v>
      </c>
      <c r="AC49" s="373"/>
      <c r="AD49" s="373"/>
      <c r="AE49" s="373"/>
      <c r="AF49" s="374"/>
      <c r="AG49" s="288">
        <f>IF(AG44=0,0,IF(AG44-AG48=0,"0",AG44-AG48))</f>
        <v>0</v>
      </c>
      <c r="AH49" s="288"/>
      <c r="AI49" s="288"/>
      <c r="AJ49" s="288"/>
      <c r="AK49" s="29" t="s">
        <v>20</v>
      </c>
    </row>
    <row r="50" spans="1:38" ht="15" thickTop="1" thickBo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19"/>
      <c r="L50" s="19"/>
      <c r="M50" s="78"/>
      <c r="N50" s="78"/>
      <c r="O50" s="78"/>
      <c r="Q50" s="19"/>
      <c r="R50" s="19"/>
      <c r="S50" s="19"/>
      <c r="T50" s="19"/>
      <c r="U50" s="55"/>
      <c r="V50" s="42"/>
      <c r="W50" s="42"/>
      <c r="X50" s="42"/>
      <c r="Y50" s="42"/>
      <c r="AL50" s="35"/>
    </row>
    <row r="51" spans="1:38" ht="18.75" customHeight="1" thickTop="1" x14ac:dyDescent="0.15">
      <c r="A51" s="100" t="s">
        <v>103</v>
      </c>
      <c r="B51" s="101"/>
      <c r="C51" s="101"/>
      <c r="D51" s="101"/>
      <c r="E51" s="100" t="s">
        <v>158</v>
      </c>
      <c r="F51" s="101"/>
      <c r="G51" s="102"/>
      <c r="H51" s="102"/>
      <c r="I51" s="101" t="s">
        <v>23</v>
      </c>
      <c r="J51" s="101"/>
      <c r="K51" s="101"/>
      <c r="L51" s="101" t="s">
        <v>22</v>
      </c>
      <c r="M51" s="101"/>
      <c r="N51" s="101"/>
      <c r="O51" s="101" t="s">
        <v>21</v>
      </c>
      <c r="P51" s="369" t="s">
        <v>104</v>
      </c>
      <c r="Q51" s="369"/>
      <c r="R51" s="369"/>
      <c r="S51" s="369"/>
      <c r="T51" s="369"/>
      <c r="U51" s="369"/>
      <c r="V51" s="249" t="s">
        <v>105</v>
      </c>
      <c r="W51" s="249"/>
      <c r="X51" s="249"/>
      <c r="Y51" s="100"/>
      <c r="Z51" s="101"/>
      <c r="AA51" s="125"/>
      <c r="AC51" s="452" t="s">
        <v>26</v>
      </c>
      <c r="AD51" s="453"/>
      <c r="AE51" s="453"/>
      <c r="AF51" s="453"/>
      <c r="AG51" s="453"/>
      <c r="AH51" s="453"/>
      <c r="AI51" s="453"/>
      <c r="AJ51" s="453"/>
      <c r="AK51" s="454"/>
    </row>
    <row r="52" spans="1:38" ht="13.5" customHeight="1" x14ac:dyDescent="0.15">
      <c r="A52" s="111"/>
      <c r="B52" s="112"/>
      <c r="C52" s="112"/>
      <c r="D52" s="112"/>
      <c r="E52" s="111"/>
      <c r="F52" s="112"/>
      <c r="G52" s="102"/>
      <c r="H52" s="102"/>
      <c r="I52" s="112"/>
      <c r="J52" s="112"/>
      <c r="K52" s="112"/>
      <c r="L52" s="112"/>
      <c r="M52" s="112"/>
      <c r="N52" s="112"/>
      <c r="O52" s="112"/>
      <c r="P52" s="369"/>
      <c r="Q52" s="369"/>
      <c r="R52" s="369"/>
      <c r="S52" s="369"/>
      <c r="T52" s="369"/>
      <c r="U52" s="369"/>
      <c r="V52" s="249"/>
      <c r="W52" s="249"/>
      <c r="X52" s="249"/>
      <c r="Y52" s="111"/>
      <c r="Z52" s="112"/>
      <c r="AA52" s="127"/>
      <c r="AC52" s="455" t="str">
        <f>IF(AG34+AG49=0,"0",AG34+AG49)</f>
        <v>0</v>
      </c>
      <c r="AD52" s="456"/>
      <c r="AE52" s="456"/>
      <c r="AF52" s="456"/>
      <c r="AG52" s="456"/>
      <c r="AH52" s="456"/>
      <c r="AI52" s="456"/>
      <c r="AJ52" s="456"/>
      <c r="AK52" s="376" t="s">
        <v>20</v>
      </c>
      <c r="AL52" s="43"/>
    </row>
    <row r="53" spans="1:38" ht="17.25" customHeight="1" thickBot="1" x14ac:dyDescent="0.2">
      <c r="A53" s="109" t="s">
        <v>106</v>
      </c>
      <c r="B53" s="110"/>
      <c r="C53" s="110"/>
      <c r="D53" s="110"/>
      <c r="E53" s="109" t="s">
        <v>158</v>
      </c>
      <c r="F53" s="110"/>
      <c r="G53" s="112"/>
      <c r="H53" s="112"/>
      <c r="I53" s="110" t="s">
        <v>23</v>
      </c>
      <c r="J53" s="110"/>
      <c r="K53" s="110"/>
      <c r="L53" s="110" t="s">
        <v>22</v>
      </c>
      <c r="M53" s="110"/>
      <c r="N53" s="110"/>
      <c r="O53" s="110" t="s">
        <v>21</v>
      </c>
      <c r="P53" s="446" t="s">
        <v>107</v>
      </c>
      <c r="Q53" s="446"/>
      <c r="R53" s="446"/>
      <c r="S53" s="446"/>
      <c r="T53" s="446"/>
      <c r="U53" s="446"/>
      <c r="V53" s="342" t="s">
        <v>105</v>
      </c>
      <c r="W53" s="342"/>
      <c r="X53" s="342"/>
      <c r="Y53" s="100"/>
      <c r="Z53" s="101"/>
      <c r="AA53" s="125"/>
      <c r="AC53" s="457"/>
      <c r="AD53" s="458"/>
      <c r="AE53" s="458"/>
      <c r="AF53" s="458"/>
      <c r="AG53" s="458"/>
      <c r="AH53" s="458"/>
      <c r="AI53" s="458"/>
      <c r="AJ53" s="458"/>
      <c r="AK53" s="377"/>
      <c r="AL53" s="19"/>
    </row>
    <row r="54" spans="1:38" ht="17.25" customHeight="1" thickTop="1" x14ac:dyDescent="0.15">
      <c r="A54" s="111"/>
      <c r="B54" s="112"/>
      <c r="C54" s="112"/>
      <c r="D54" s="112"/>
      <c r="E54" s="111"/>
      <c r="F54" s="112"/>
      <c r="G54" s="102"/>
      <c r="H54" s="102"/>
      <c r="I54" s="112"/>
      <c r="J54" s="112"/>
      <c r="K54" s="112"/>
      <c r="L54" s="112"/>
      <c r="M54" s="112"/>
      <c r="N54" s="112"/>
      <c r="O54" s="112"/>
      <c r="P54" s="369"/>
      <c r="Q54" s="369"/>
      <c r="R54" s="369"/>
      <c r="S54" s="369"/>
      <c r="T54" s="369"/>
      <c r="U54" s="369"/>
      <c r="V54" s="249"/>
      <c r="W54" s="249"/>
      <c r="X54" s="249"/>
      <c r="Y54" s="111"/>
      <c r="Z54" s="112"/>
      <c r="AA54" s="127"/>
      <c r="AL54" s="19"/>
    </row>
    <row r="55" spans="1:38" ht="17.2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2"/>
      <c r="Q55" s="92"/>
      <c r="R55" s="92"/>
      <c r="S55" s="92"/>
      <c r="T55" s="92"/>
      <c r="U55" s="92"/>
      <c r="V55" s="19"/>
      <c r="W55" s="19"/>
      <c r="X55" s="19"/>
      <c r="Y55" s="19"/>
      <c r="Z55" s="19"/>
      <c r="AA55" s="19"/>
    </row>
    <row r="56" spans="1:38" ht="17.25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2"/>
      <c r="Q56" s="92"/>
      <c r="R56" s="92"/>
      <c r="S56" s="92"/>
      <c r="T56" s="92"/>
      <c r="U56" s="92"/>
      <c r="V56" s="19"/>
      <c r="W56" s="19"/>
      <c r="X56" s="19"/>
      <c r="Y56" s="19"/>
      <c r="Z56" s="19"/>
      <c r="AA56" s="19"/>
    </row>
    <row r="57" spans="1:38" ht="17.25" x14ac:dyDescent="0.15">
      <c r="A57" s="14" t="s">
        <v>30</v>
      </c>
      <c r="B57" s="14"/>
    </row>
    <row r="58" spans="1:38" ht="14.25" thickBot="1" x14ac:dyDescent="0.2">
      <c r="Z58" s="2" t="s">
        <v>67</v>
      </c>
    </row>
    <row r="59" spans="1:38" ht="23.25" customHeight="1" thickTop="1" thickBot="1" x14ac:dyDescent="0.2">
      <c r="A59" s="447" t="s">
        <v>140</v>
      </c>
      <c r="B59" s="448"/>
      <c r="C59" s="448"/>
      <c r="D59" s="448"/>
      <c r="E59" s="448"/>
      <c r="F59" s="448"/>
      <c r="G59" s="448"/>
      <c r="H59" s="448"/>
      <c r="I59" s="448"/>
      <c r="J59" s="448"/>
      <c r="K59" s="343">
        <f>H11</f>
        <v>0</v>
      </c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5"/>
    </row>
    <row r="60" spans="1:38" ht="12.75" customHeight="1" thickTop="1" thickBot="1" x14ac:dyDescent="0.2">
      <c r="A60" s="15"/>
      <c r="B60" s="15"/>
      <c r="C60" s="15"/>
      <c r="D60" s="15"/>
      <c r="E60" s="15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38" ht="20.100000000000001" customHeight="1" thickTop="1" x14ac:dyDescent="0.15">
      <c r="A61" s="421" t="s">
        <v>31</v>
      </c>
      <c r="B61" s="339"/>
      <c r="C61" s="339"/>
      <c r="D61" s="340"/>
      <c r="E61" s="422" t="s">
        <v>126</v>
      </c>
      <c r="F61" s="423"/>
      <c r="G61" s="424"/>
      <c r="H61" s="425"/>
      <c r="I61" s="349"/>
      <c r="J61" s="61" t="s">
        <v>22</v>
      </c>
      <c r="K61" s="61"/>
      <c r="L61" s="62" t="s">
        <v>21</v>
      </c>
      <c r="M61" s="348"/>
      <c r="N61" s="349"/>
      <c r="O61" s="61" t="s">
        <v>22</v>
      </c>
      <c r="P61" s="61"/>
      <c r="Q61" s="62" t="s">
        <v>21</v>
      </c>
      <c r="R61" s="348"/>
      <c r="S61" s="349"/>
      <c r="T61" s="61" t="s">
        <v>22</v>
      </c>
      <c r="U61" s="61"/>
      <c r="V61" s="63" t="s">
        <v>21</v>
      </c>
      <c r="W61" s="459" t="s">
        <v>53</v>
      </c>
      <c r="X61" s="460"/>
      <c r="Y61" s="338" t="s">
        <v>29</v>
      </c>
      <c r="Z61" s="339"/>
      <c r="AA61" s="340"/>
      <c r="AB61" s="338" t="s">
        <v>17</v>
      </c>
      <c r="AC61" s="339"/>
      <c r="AD61" s="340"/>
      <c r="AE61" s="338" t="s">
        <v>18</v>
      </c>
      <c r="AF61" s="339"/>
      <c r="AG61" s="340"/>
      <c r="AH61" s="338" t="s">
        <v>127</v>
      </c>
      <c r="AI61" s="339"/>
      <c r="AJ61" s="339"/>
      <c r="AK61" s="341"/>
      <c r="AL61" s="19"/>
    </row>
    <row r="62" spans="1:38" ht="20.100000000000001" customHeight="1" x14ac:dyDescent="0.15">
      <c r="A62" s="290" t="s">
        <v>32</v>
      </c>
      <c r="B62" s="291"/>
      <c r="C62" s="291"/>
      <c r="D62" s="291"/>
      <c r="E62" s="212">
        <v>6000</v>
      </c>
      <c r="F62" s="212"/>
      <c r="G62" s="213"/>
      <c r="H62" s="271"/>
      <c r="I62" s="272"/>
      <c r="J62" s="16" t="s">
        <v>173</v>
      </c>
      <c r="K62" s="272"/>
      <c r="L62" s="273"/>
      <c r="M62" s="274"/>
      <c r="N62" s="272"/>
      <c r="O62" s="16" t="s">
        <v>178</v>
      </c>
      <c r="P62" s="272"/>
      <c r="Q62" s="273"/>
      <c r="R62" s="274"/>
      <c r="S62" s="272"/>
      <c r="T62" s="16" t="s">
        <v>179</v>
      </c>
      <c r="U62" s="272"/>
      <c r="V62" s="275"/>
      <c r="W62" s="156"/>
      <c r="X62" s="157"/>
      <c r="Y62" s="331"/>
      <c r="Z62" s="332"/>
      <c r="AA62" s="333"/>
      <c r="AB62" s="158"/>
      <c r="AC62" s="159"/>
      <c r="AD62" s="160"/>
      <c r="AE62" s="214"/>
      <c r="AF62" s="214"/>
      <c r="AG62" s="214"/>
      <c r="AH62" s="215"/>
      <c r="AI62" s="215"/>
      <c r="AJ62" s="215"/>
      <c r="AK62" s="216"/>
      <c r="AL62" s="41"/>
    </row>
    <row r="63" spans="1:38" ht="20.100000000000001" customHeight="1" x14ac:dyDescent="0.15">
      <c r="A63" s="290" t="s">
        <v>33</v>
      </c>
      <c r="B63" s="291"/>
      <c r="C63" s="291"/>
      <c r="D63" s="291"/>
      <c r="E63" s="212">
        <v>1200</v>
      </c>
      <c r="F63" s="212"/>
      <c r="G63" s="213"/>
      <c r="H63" s="271"/>
      <c r="I63" s="272"/>
      <c r="J63" s="16" t="s">
        <v>16</v>
      </c>
      <c r="K63" s="272"/>
      <c r="L63" s="273"/>
      <c r="M63" s="274"/>
      <c r="N63" s="272"/>
      <c r="O63" s="16" t="s">
        <v>16</v>
      </c>
      <c r="P63" s="272"/>
      <c r="Q63" s="273"/>
      <c r="R63" s="274"/>
      <c r="S63" s="272"/>
      <c r="T63" s="16" t="s">
        <v>16</v>
      </c>
      <c r="U63" s="272"/>
      <c r="V63" s="275"/>
      <c r="W63" s="156"/>
      <c r="X63" s="157"/>
      <c r="Y63" s="331"/>
      <c r="Z63" s="332"/>
      <c r="AA63" s="333"/>
      <c r="AB63" s="158"/>
      <c r="AC63" s="159"/>
      <c r="AD63" s="160"/>
      <c r="AE63" s="214"/>
      <c r="AF63" s="214"/>
      <c r="AG63" s="214"/>
      <c r="AH63" s="215"/>
      <c r="AI63" s="215"/>
      <c r="AJ63" s="215"/>
      <c r="AK63" s="216"/>
      <c r="AL63" s="41"/>
    </row>
    <row r="64" spans="1:38" ht="20.100000000000001" customHeight="1" x14ac:dyDescent="0.15">
      <c r="A64" s="290" t="s">
        <v>34</v>
      </c>
      <c r="B64" s="291"/>
      <c r="C64" s="291"/>
      <c r="D64" s="291"/>
      <c r="E64" s="212">
        <v>360</v>
      </c>
      <c r="F64" s="212"/>
      <c r="G64" s="213"/>
      <c r="H64" s="271"/>
      <c r="I64" s="272"/>
      <c r="J64" s="16" t="s">
        <v>16</v>
      </c>
      <c r="K64" s="272"/>
      <c r="L64" s="273"/>
      <c r="M64" s="274"/>
      <c r="N64" s="272"/>
      <c r="O64" s="16" t="s">
        <v>16</v>
      </c>
      <c r="P64" s="272"/>
      <c r="Q64" s="273"/>
      <c r="R64" s="274"/>
      <c r="S64" s="272"/>
      <c r="T64" s="16" t="s">
        <v>16</v>
      </c>
      <c r="U64" s="272"/>
      <c r="V64" s="275"/>
      <c r="W64" s="156"/>
      <c r="X64" s="157"/>
      <c r="Y64" s="331"/>
      <c r="Z64" s="332"/>
      <c r="AA64" s="333"/>
      <c r="AB64" s="158"/>
      <c r="AC64" s="159"/>
      <c r="AD64" s="160"/>
      <c r="AE64" s="214"/>
      <c r="AF64" s="214"/>
      <c r="AG64" s="214"/>
      <c r="AH64" s="215"/>
      <c r="AI64" s="215"/>
      <c r="AJ64" s="215"/>
      <c r="AK64" s="216"/>
      <c r="AL64" s="41"/>
    </row>
    <row r="65" spans="1:38" ht="20.100000000000001" customHeight="1" x14ac:dyDescent="0.15">
      <c r="A65" s="290" t="s">
        <v>35</v>
      </c>
      <c r="B65" s="291"/>
      <c r="C65" s="291"/>
      <c r="D65" s="291"/>
      <c r="E65" s="212">
        <v>360</v>
      </c>
      <c r="F65" s="212"/>
      <c r="G65" s="213"/>
      <c r="H65" s="271"/>
      <c r="I65" s="272"/>
      <c r="J65" s="16" t="s">
        <v>16</v>
      </c>
      <c r="K65" s="272"/>
      <c r="L65" s="273"/>
      <c r="M65" s="274"/>
      <c r="N65" s="272"/>
      <c r="O65" s="16" t="s">
        <v>16</v>
      </c>
      <c r="P65" s="272"/>
      <c r="Q65" s="273"/>
      <c r="R65" s="272"/>
      <c r="S65" s="272"/>
      <c r="T65" s="16" t="s">
        <v>16</v>
      </c>
      <c r="U65" s="272"/>
      <c r="V65" s="275"/>
      <c r="W65" s="156"/>
      <c r="X65" s="157"/>
      <c r="Y65" s="331"/>
      <c r="Z65" s="332"/>
      <c r="AA65" s="333"/>
      <c r="AB65" s="158"/>
      <c r="AC65" s="159"/>
      <c r="AD65" s="160"/>
      <c r="AE65" s="214"/>
      <c r="AF65" s="214"/>
      <c r="AG65" s="214"/>
      <c r="AH65" s="215"/>
      <c r="AI65" s="215"/>
      <c r="AJ65" s="215"/>
      <c r="AK65" s="216"/>
      <c r="AL65" s="41"/>
    </row>
    <row r="66" spans="1:38" ht="20.100000000000001" customHeight="1" x14ac:dyDescent="0.15">
      <c r="A66" s="290" t="s">
        <v>36</v>
      </c>
      <c r="B66" s="291"/>
      <c r="C66" s="291"/>
      <c r="D66" s="291"/>
      <c r="E66" s="212">
        <v>480</v>
      </c>
      <c r="F66" s="212"/>
      <c r="G66" s="213"/>
      <c r="H66" s="271"/>
      <c r="I66" s="272"/>
      <c r="J66" s="16" t="s">
        <v>16</v>
      </c>
      <c r="K66" s="272"/>
      <c r="L66" s="273"/>
      <c r="M66" s="274"/>
      <c r="N66" s="272"/>
      <c r="O66" s="16" t="s">
        <v>16</v>
      </c>
      <c r="P66" s="272"/>
      <c r="Q66" s="273"/>
      <c r="R66" s="274"/>
      <c r="S66" s="272"/>
      <c r="T66" s="16" t="s">
        <v>16</v>
      </c>
      <c r="U66" s="272"/>
      <c r="V66" s="275"/>
      <c r="W66" s="156"/>
      <c r="X66" s="157"/>
      <c r="Y66" s="331"/>
      <c r="Z66" s="332"/>
      <c r="AA66" s="333"/>
      <c r="AB66" s="158"/>
      <c r="AC66" s="159"/>
      <c r="AD66" s="160"/>
      <c r="AE66" s="214"/>
      <c r="AF66" s="214"/>
      <c r="AG66" s="214"/>
      <c r="AH66" s="215"/>
      <c r="AI66" s="215"/>
      <c r="AJ66" s="215"/>
      <c r="AK66" s="216"/>
      <c r="AL66" s="41"/>
    </row>
    <row r="67" spans="1:38" ht="20.100000000000001" customHeight="1" x14ac:dyDescent="0.15">
      <c r="A67" s="290" t="s">
        <v>37</v>
      </c>
      <c r="B67" s="291"/>
      <c r="C67" s="291"/>
      <c r="D67" s="291"/>
      <c r="E67" s="212">
        <v>600</v>
      </c>
      <c r="F67" s="212"/>
      <c r="G67" s="213"/>
      <c r="H67" s="271"/>
      <c r="I67" s="272"/>
      <c r="J67" s="16" t="s">
        <v>16</v>
      </c>
      <c r="K67" s="272"/>
      <c r="L67" s="273"/>
      <c r="M67" s="274"/>
      <c r="N67" s="272"/>
      <c r="O67" s="16" t="s">
        <v>16</v>
      </c>
      <c r="P67" s="272"/>
      <c r="Q67" s="273"/>
      <c r="R67" s="274"/>
      <c r="S67" s="272"/>
      <c r="T67" s="16" t="s">
        <v>16</v>
      </c>
      <c r="U67" s="272"/>
      <c r="V67" s="275"/>
      <c r="W67" s="156"/>
      <c r="X67" s="157"/>
      <c r="Y67" s="331"/>
      <c r="Z67" s="332"/>
      <c r="AA67" s="333"/>
      <c r="AB67" s="158"/>
      <c r="AC67" s="159"/>
      <c r="AD67" s="160"/>
      <c r="AE67" s="214"/>
      <c r="AF67" s="214"/>
      <c r="AG67" s="214"/>
      <c r="AH67" s="215"/>
      <c r="AI67" s="215"/>
      <c r="AJ67" s="215"/>
      <c r="AK67" s="216"/>
      <c r="AL67" s="41"/>
    </row>
    <row r="68" spans="1:38" ht="20.100000000000001" customHeight="1" x14ac:dyDescent="0.15">
      <c r="A68" s="290" t="s">
        <v>49</v>
      </c>
      <c r="B68" s="291"/>
      <c r="C68" s="291"/>
      <c r="D68" s="291"/>
      <c r="E68" s="212">
        <v>700</v>
      </c>
      <c r="F68" s="212"/>
      <c r="G68" s="213"/>
      <c r="H68" s="271"/>
      <c r="I68" s="272"/>
      <c r="J68" s="16" t="s">
        <v>16</v>
      </c>
      <c r="K68" s="272"/>
      <c r="L68" s="273"/>
      <c r="M68" s="274"/>
      <c r="N68" s="272"/>
      <c r="O68" s="16" t="s">
        <v>16</v>
      </c>
      <c r="P68" s="272"/>
      <c r="Q68" s="273"/>
      <c r="R68" s="274"/>
      <c r="S68" s="272"/>
      <c r="T68" s="16" t="s">
        <v>16</v>
      </c>
      <c r="U68" s="272"/>
      <c r="V68" s="275"/>
      <c r="W68" s="156"/>
      <c r="X68" s="157"/>
      <c r="Y68" s="331"/>
      <c r="Z68" s="332"/>
      <c r="AA68" s="333"/>
      <c r="AB68" s="158"/>
      <c r="AC68" s="159"/>
      <c r="AD68" s="160"/>
      <c r="AE68" s="214"/>
      <c r="AF68" s="214"/>
      <c r="AG68" s="214"/>
      <c r="AH68" s="215"/>
      <c r="AI68" s="215"/>
      <c r="AJ68" s="215"/>
      <c r="AK68" s="216"/>
      <c r="AL68" s="41"/>
    </row>
    <row r="69" spans="1:38" ht="20.100000000000001" customHeight="1" x14ac:dyDescent="0.15">
      <c r="A69" s="290" t="s">
        <v>50</v>
      </c>
      <c r="B69" s="291"/>
      <c r="C69" s="291"/>
      <c r="D69" s="291"/>
      <c r="E69" s="212">
        <v>700</v>
      </c>
      <c r="F69" s="212"/>
      <c r="G69" s="213"/>
      <c r="H69" s="271"/>
      <c r="I69" s="272"/>
      <c r="J69" s="16" t="s">
        <v>16</v>
      </c>
      <c r="K69" s="272"/>
      <c r="L69" s="273"/>
      <c r="M69" s="274"/>
      <c r="N69" s="272"/>
      <c r="O69" s="16" t="s">
        <v>16</v>
      </c>
      <c r="P69" s="272"/>
      <c r="Q69" s="273"/>
      <c r="R69" s="274"/>
      <c r="S69" s="272"/>
      <c r="T69" s="16" t="s">
        <v>16</v>
      </c>
      <c r="U69" s="272"/>
      <c r="V69" s="275"/>
      <c r="W69" s="156"/>
      <c r="X69" s="157"/>
      <c r="Y69" s="331"/>
      <c r="Z69" s="332"/>
      <c r="AA69" s="333"/>
      <c r="AB69" s="158"/>
      <c r="AC69" s="159"/>
      <c r="AD69" s="160"/>
      <c r="AE69" s="214"/>
      <c r="AF69" s="214"/>
      <c r="AG69" s="214"/>
      <c r="AH69" s="215"/>
      <c r="AI69" s="215"/>
      <c r="AJ69" s="215"/>
      <c r="AK69" s="216"/>
      <c r="AL69" s="41"/>
    </row>
    <row r="70" spans="1:38" ht="20.100000000000001" customHeight="1" x14ac:dyDescent="0.15">
      <c r="A70" s="290" t="s">
        <v>38</v>
      </c>
      <c r="B70" s="291"/>
      <c r="C70" s="291"/>
      <c r="D70" s="291"/>
      <c r="E70" s="212">
        <v>400</v>
      </c>
      <c r="F70" s="212"/>
      <c r="G70" s="213"/>
      <c r="H70" s="271"/>
      <c r="I70" s="272"/>
      <c r="J70" s="16" t="s">
        <v>16</v>
      </c>
      <c r="K70" s="272"/>
      <c r="L70" s="273"/>
      <c r="M70" s="274"/>
      <c r="N70" s="272"/>
      <c r="O70" s="16" t="s">
        <v>16</v>
      </c>
      <c r="P70" s="272"/>
      <c r="Q70" s="273"/>
      <c r="R70" s="274"/>
      <c r="S70" s="272"/>
      <c r="T70" s="16" t="s">
        <v>16</v>
      </c>
      <c r="U70" s="272"/>
      <c r="V70" s="275"/>
      <c r="W70" s="156"/>
      <c r="X70" s="157"/>
      <c r="Y70" s="331"/>
      <c r="Z70" s="332"/>
      <c r="AA70" s="333"/>
      <c r="AB70" s="158"/>
      <c r="AC70" s="159"/>
      <c r="AD70" s="160"/>
      <c r="AE70" s="214"/>
      <c r="AF70" s="214"/>
      <c r="AG70" s="214"/>
      <c r="AH70" s="215"/>
      <c r="AI70" s="215"/>
      <c r="AJ70" s="215"/>
      <c r="AK70" s="216"/>
      <c r="AL70" s="41"/>
    </row>
    <row r="71" spans="1:38" ht="20.100000000000001" customHeight="1" x14ac:dyDescent="0.15">
      <c r="A71" s="290" t="s">
        <v>39</v>
      </c>
      <c r="B71" s="291"/>
      <c r="C71" s="291"/>
      <c r="D71" s="291"/>
      <c r="E71" s="212">
        <v>600</v>
      </c>
      <c r="F71" s="212"/>
      <c r="G71" s="213"/>
      <c r="H71" s="271"/>
      <c r="I71" s="272"/>
      <c r="J71" s="16" t="s">
        <v>16</v>
      </c>
      <c r="K71" s="272"/>
      <c r="L71" s="273"/>
      <c r="M71" s="274"/>
      <c r="N71" s="272"/>
      <c r="O71" s="16" t="s">
        <v>16</v>
      </c>
      <c r="P71" s="272"/>
      <c r="Q71" s="273"/>
      <c r="R71" s="274"/>
      <c r="S71" s="272"/>
      <c r="T71" s="16" t="s">
        <v>16</v>
      </c>
      <c r="U71" s="272"/>
      <c r="V71" s="275"/>
      <c r="W71" s="156"/>
      <c r="X71" s="157"/>
      <c r="Y71" s="331"/>
      <c r="Z71" s="332"/>
      <c r="AA71" s="333"/>
      <c r="AB71" s="158"/>
      <c r="AC71" s="159"/>
      <c r="AD71" s="160"/>
      <c r="AE71" s="214"/>
      <c r="AF71" s="214"/>
      <c r="AG71" s="214"/>
      <c r="AH71" s="215"/>
      <c r="AI71" s="215"/>
      <c r="AJ71" s="215"/>
      <c r="AK71" s="216"/>
      <c r="AL71" s="41"/>
    </row>
    <row r="72" spans="1:38" ht="20.100000000000001" customHeight="1" x14ac:dyDescent="0.15">
      <c r="A72" s="290" t="s">
        <v>40</v>
      </c>
      <c r="B72" s="291"/>
      <c r="C72" s="291"/>
      <c r="D72" s="291"/>
      <c r="E72" s="212">
        <v>300</v>
      </c>
      <c r="F72" s="212"/>
      <c r="G72" s="213"/>
      <c r="H72" s="271"/>
      <c r="I72" s="272"/>
      <c r="J72" s="16" t="s">
        <v>16</v>
      </c>
      <c r="K72" s="272"/>
      <c r="L72" s="273"/>
      <c r="M72" s="274"/>
      <c r="N72" s="272"/>
      <c r="O72" s="16" t="s">
        <v>16</v>
      </c>
      <c r="P72" s="272"/>
      <c r="Q72" s="273"/>
      <c r="R72" s="274"/>
      <c r="S72" s="272"/>
      <c r="T72" s="16" t="s">
        <v>16</v>
      </c>
      <c r="U72" s="272"/>
      <c r="V72" s="275"/>
      <c r="W72" s="156"/>
      <c r="X72" s="157"/>
      <c r="Y72" s="331"/>
      <c r="Z72" s="332"/>
      <c r="AA72" s="333"/>
      <c r="AB72" s="158"/>
      <c r="AC72" s="159"/>
      <c r="AD72" s="160"/>
      <c r="AE72" s="214"/>
      <c r="AF72" s="214"/>
      <c r="AG72" s="214"/>
      <c r="AH72" s="215"/>
      <c r="AI72" s="215"/>
      <c r="AJ72" s="215"/>
      <c r="AK72" s="216"/>
      <c r="AL72" s="41"/>
    </row>
    <row r="73" spans="1:38" ht="20.100000000000001" customHeight="1" x14ac:dyDescent="0.15">
      <c r="A73" s="290" t="s">
        <v>41</v>
      </c>
      <c r="B73" s="291"/>
      <c r="C73" s="291"/>
      <c r="D73" s="291"/>
      <c r="E73" s="212">
        <v>300</v>
      </c>
      <c r="F73" s="212"/>
      <c r="G73" s="213"/>
      <c r="H73" s="271"/>
      <c r="I73" s="272"/>
      <c r="J73" s="16" t="s">
        <v>16</v>
      </c>
      <c r="K73" s="272"/>
      <c r="L73" s="273"/>
      <c r="M73" s="274"/>
      <c r="N73" s="272"/>
      <c r="O73" s="16" t="s">
        <v>16</v>
      </c>
      <c r="P73" s="272"/>
      <c r="Q73" s="273"/>
      <c r="R73" s="274"/>
      <c r="S73" s="272"/>
      <c r="T73" s="16" t="s">
        <v>16</v>
      </c>
      <c r="U73" s="272"/>
      <c r="V73" s="275"/>
      <c r="W73" s="156"/>
      <c r="X73" s="157"/>
      <c r="Y73" s="331"/>
      <c r="Z73" s="332"/>
      <c r="AA73" s="333"/>
      <c r="AB73" s="158"/>
      <c r="AC73" s="159"/>
      <c r="AD73" s="160"/>
      <c r="AE73" s="214"/>
      <c r="AF73" s="214"/>
      <c r="AG73" s="214"/>
      <c r="AH73" s="215"/>
      <c r="AI73" s="215"/>
      <c r="AJ73" s="215"/>
      <c r="AK73" s="216"/>
      <c r="AL73" s="41"/>
    </row>
    <row r="74" spans="1:38" ht="20.100000000000001" customHeight="1" x14ac:dyDescent="0.15">
      <c r="A74" s="328" t="s">
        <v>42</v>
      </c>
      <c r="B74" s="329"/>
      <c r="C74" s="329"/>
      <c r="D74" s="330"/>
      <c r="E74" s="334">
        <v>300</v>
      </c>
      <c r="F74" s="335"/>
      <c r="G74" s="336"/>
      <c r="H74" s="271"/>
      <c r="I74" s="272"/>
      <c r="J74" s="16" t="s">
        <v>178</v>
      </c>
      <c r="K74" s="272"/>
      <c r="L74" s="273"/>
      <c r="M74" s="274"/>
      <c r="N74" s="272"/>
      <c r="O74" s="16" t="s">
        <v>180</v>
      </c>
      <c r="P74" s="272"/>
      <c r="Q74" s="273"/>
      <c r="R74" s="274"/>
      <c r="S74" s="272"/>
      <c r="T74" s="16" t="s">
        <v>16</v>
      </c>
      <c r="U74" s="272"/>
      <c r="V74" s="275"/>
      <c r="W74" s="156"/>
      <c r="X74" s="157"/>
      <c r="Y74" s="331"/>
      <c r="Z74" s="332"/>
      <c r="AA74" s="333"/>
      <c r="AB74" s="158"/>
      <c r="AC74" s="159"/>
      <c r="AD74" s="160"/>
      <c r="AE74" s="214"/>
      <c r="AF74" s="214"/>
      <c r="AG74" s="214"/>
      <c r="AH74" s="215"/>
      <c r="AI74" s="215"/>
      <c r="AJ74" s="215"/>
      <c r="AK74" s="216"/>
      <c r="AL74" s="41"/>
    </row>
    <row r="75" spans="1:38" ht="20.100000000000001" customHeight="1" x14ac:dyDescent="0.15">
      <c r="A75" s="328" t="s">
        <v>43</v>
      </c>
      <c r="B75" s="329"/>
      <c r="C75" s="329"/>
      <c r="D75" s="330"/>
      <c r="E75" s="334">
        <v>300</v>
      </c>
      <c r="F75" s="335"/>
      <c r="G75" s="336"/>
      <c r="H75" s="271"/>
      <c r="I75" s="272"/>
      <c r="J75" s="16" t="s">
        <v>181</v>
      </c>
      <c r="K75" s="272"/>
      <c r="L75" s="273"/>
      <c r="M75" s="274"/>
      <c r="N75" s="272"/>
      <c r="O75" s="16" t="s">
        <v>180</v>
      </c>
      <c r="P75" s="272"/>
      <c r="Q75" s="273"/>
      <c r="R75" s="274"/>
      <c r="S75" s="272"/>
      <c r="T75" s="16" t="s">
        <v>16</v>
      </c>
      <c r="U75" s="272"/>
      <c r="V75" s="275"/>
      <c r="W75" s="156"/>
      <c r="X75" s="157"/>
      <c r="Y75" s="331"/>
      <c r="Z75" s="332"/>
      <c r="AA75" s="333"/>
      <c r="AB75" s="158"/>
      <c r="AC75" s="159"/>
      <c r="AD75" s="160"/>
      <c r="AE75" s="214"/>
      <c r="AF75" s="214"/>
      <c r="AG75" s="214"/>
      <c r="AH75" s="215"/>
      <c r="AI75" s="215"/>
      <c r="AJ75" s="215"/>
      <c r="AK75" s="216"/>
      <c r="AL75" s="41"/>
    </row>
    <row r="76" spans="1:38" ht="20.100000000000001" customHeight="1" x14ac:dyDescent="0.15">
      <c r="A76" s="328" t="s">
        <v>44</v>
      </c>
      <c r="B76" s="329"/>
      <c r="C76" s="329"/>
      <c r="D76" s="330"/>
      <c r="E76" s="334">
        <v>300</v>
      </c>
      <c r="F76" s="335"/>
      <c r="G76" s="336"/>
      <c r="H76" s="271"/>
      <c r="I76" s="272"/>
      <c r="J76" s="16" t="s">
        <v>16</v>
      </c>
      <c r="K76" s="272"/>
      <c r="L76" s="273"/>
      <c r="M76" s="274"/>
      <c r="N76" s="272"/>
      <c r="O76" s="16" t="s">
        <v>16</v>
      </c>
      <c r="P76" s="272"/>
      <c r="Q76" s="273"/>
      <c r="R76" s="274"/>
      <c r="S76" s="272"/>
      <c r="T76" s="16" t="s">
        <v>16</v>
      </c>
      <c r="U76" s="272"/>
      <c r="V76" s="275"/>
      <c r="W76" s="156"/>
      <c r="X76" s="157"/>
      <c r="Y76" s="331"/>
      <c r="Z76" s="332"/>
      <c r="AA76" s="333"/>
      <c r="AB76" s="158"/>
      <c r="AC76" s="159"/>
      <c r="AD76" s="160"/>
      <c r="AE76" s="214"/>
      <c r="AF76" s="214"/>
      <c r="AG76" s="214"/>
      <c r="AH76" s="215"/>
      <c r="AI76" s="215"/>
      <c r="AJ76" s="215"/>
      <c r="AK76" s="216"/>
      <c r="AL76" s="41"/>
    </row>
    <row r="77" spans="1:38" ht="20.100000000000001" customHeight="1" x14ac:dyDescent="0.15">
      <c r="A77" s="328" t="s">
        <v>45</v>
      </c>
      <c r="B77" s="329"/>
      <c r="C77" s="329"/>
      <c r="D77" s="330"/>
      <c r="E77" s="334">
        <v>300</v>
      </c>
      <c r="F77" s="335"/>
      <c r="G77" s="336"/>
      <c r="H77" s="271"/>
      <c r="I77" s="272"/>
      <c r="J77" s="16" t="s">
        <v>16</v>
      </c>
      <c r="K77" s="272"/>
      <c r="L77" s="273"/>
      <c r="M77" s="274"/>
      <c r="N77" s="272"/>
      <c r="O77" s="16" t="s">
        <v>16</v>
      </c>
      <c r="P77" s="272"/>
      <c r="Q77" s="273"/>
      <c r="R77" s="274"/>
      <c r="S77" s="272"/>
      <c r="T77" s="16" t="s">
        <v>16</v>
      </c>
      <c r="U77" s="272"/>
      <c r="V77" s="275"/>
      <c r="W77" s="156"/>
      <c r="X77" s="157"/>
      <c r="Y77" s="331"/>
      <c r="Z77" s="332"/>
      <c r="AA77" s="333"/>
      <c r="AB77" s="158"/>
      <c r="AC77" s="159"/>
      <c r="AD77" s="160"/>
      <c r="AE77" s="214"/>
      <c r="AF77" s="214"/>
      <c r="AG77" s="214"/>
      <c r="AH77" s="215"/>
      <c r="AI77" s="215"/>
      <c r="AJ77" s="215"/>
      <c r="AK77" s="216"/>
      <c r="AL77" s="41"/>
    </row>
    <row r="78" spans="1:38" ht="20.100000000000001" customHeight="1" x14ac:dyDescent="0.15">
      <c r="A78" s="328" t="s">
        <v>46</v>
      </c>
      <c r="B78" s="329"/>
      <c r="C78" s="329"/>
      <c r="D78" s="330"/>
      <c r="E78" s="334">
        <v>400</v>
      </c>
      <c r="F78" s="335"/>
      <c r="G78" s="336"/>
      <c r="H78" s="271"/>
      <c r="I78" s="272"/>
      <c r="J78" s="16" t="s">
        <v>16</v>
      </c>
      <c r="K78" s="272"/>
      <c r="L78" s="273"/>
      <c r="M78" s="274"/>
      <c r="N78" s="272"/>
      <c r="O78" s="16" t="s">
        <v>16</v>
      </c>
      <c r="P78" s="272"/>
      <c r="Q78" s="273"/>
      <c r="R78" s="274"/>
      <c r="S78" s="272"/>
      <c r="T78" s="16" t="s">
        <v>16</v>
      </c>
      <c r="U78" s="272"/>
      <c r="V78" s="275"/>
      <c r="W78" s="156"/>
      <c r="X78" s="157"/>
      <c r="Y78" s="331"/>
      <c r="Z78" s="332"/>
      <c r="AA78" s="333"/>
      <c r="AB78" s="158"/>
      <c r="AC78" s="159"/>
      <c r="AD78" s="160"/>
      <c r="AE78" s="214"/>
      <c r="AF78" s="214"/>
      <c r="AG78" s="214"/>
      <c r="AH78" s="215"/>
      <c r="AI78" s="215"/>
      <c r="AJ78" s="215"/>
      <c r="AK78" s="216"/>
      <c r="AL78" s="41"/>
    </row>
    <row r="79" spans="1:38" ht="20.100000000000001" customHeight="1" x14ac:dyDescent="0.15">
      <c r="A79" s="328" t="s">
        <v>47</v>
      </c>
      <c r="B79" s="329"/>
      <c r="C79" s="329"/>
      <c r="D79" s="330"/>
      <c r="E79" s="334">
        <v>400</v>
      </c>
      <c r="F79" s="335"/>
      <c r="G79" s="336"/>
      <c r="H79" s="271"/>
      <c r="I79" s="272"/>
      <c r="J79" s="16" t="s">
        <v>16</v>
      </c>
      <c r="K79" s="272"/>
      <c r="L79" s="273"/>
      <c r="M79" s="274"/>
      <c r="N79" s="272"/>
      <c r="O79" s="16" t="s">
        <v>16</v>
      </c>
      <c r="P79" s="272"/>
      <c r="Q79" s="273"/>
      <c r="R79" s="274"/>
      <c r="S79" s="272"/>
      <c r="T79" s="16" t="s">
        <v>16</v>
      </c>
      <c r="U79" s="272"/>
      <c r="V79" s="275"/>
      <c r="W79" s="156"/>
      <c r="X79" s="157"/>
      <c r="Y79" s="331"/>
      <c r="Z79" s="332"/>
      <c r="AA79" s="333"/>
      <c r="AB79" s="158"/>
      <c r="AC79" s="159"/>
      <c r="AD79" s="160"/>
      <c r="AE79" s="214"/>
      <c r="AF79" s="214"/>
      <c r="AG79" s="214"/>
      <c r="AH79" s="215"/>
      <c r="AI79" s="215"/>
      <c r="AJ79" s="215"/>
      <c r="AK79" s="216"/>
      <c r="AL79" s="41"/>
    </row>
    <row r="80" spans="1:38" ht="20.100000000000001" customHeight="1" x14ac:dyDescent="0.15">
      <c r="A80" s="328" t="s">
        <v>48</v>
      </c>
      <c r="B80" s="329"/>
      <c r="C80" s="329"/>
      <c r="D80" s="330"/>
      <c r="E80" s="334">
        <v>400</v>
      </c>
      <c r="F80" s="335"/>
      <c r="G80" s="336"/>
      <c r="H80" s="271"/>
      <c r="I80" s="272"/>
      <c r="J80" s="16" t="s">
        <v>16</v>
      </c>
      <c r="K80" s="272"/>
      <c r="L80" s="273"/>
      <c r="M80" s="274"/>
      <c r="N80" s="272"/>
      <c r="O80" s="16" t="s">
        <v>16</v>
      </c>
      <c r="P80" s="272"/>
      <c r="Q80" s="273"/>
      <c r="R80" s="274"/>
      <c r="S80" s="272"/>
      <c r="T80" s="16" t="s">
        <v>16</v>
      </c>
      <c r="U80" s="272"/>
      <c r="V80" s="275"/>
      <c r="W80" s="156"/>
      <c r="X80" s="157"/>
      <c r="Y80" s="331"/>
      <c r="Z80" s="332"/>
      <c r="AA80" s="333"/>
      <c r="AB80" s="158"/>
      <c r="AC80" s="159"/>
      <c r="AD80" s="160"/>
      <c r="AE80" s="214"/>
      <c r="AF80" s="214"/>
      <c r="AG80" s="214"/>
      <c r="AH80" s="215"/>
      <c r="AI80" s="215"/>
      <c r="AJ80" s="215"/>
      <c r="AK80" s="216"/>
      <c r="AL80" s="41"/>
    </row>
    <row r="81" spans="1:38" ht="20.100000000000001" customHeight="1" x14ac:dyDescent="0.15">
      <c r="A81" s="290" t="s">
        <v>75</v>
      </c>
      <c r="B81" s="291"/>
      <c r="C81" s="291"/>
      <c r="D81" s="291"/>
      <c r="E81" s="212">
        <v>300</v>
      </c>
      <c r="F81" s="212"/>
      <c r="G81" s="213"/>
      <c r="H81" s="271"/>
      <c r="I81" s="272"/>
      <c r="J81" s="16" t="s">
        <v>16</v>
      </c>
      <c r="K81" s="272"/>
      <c r="L81" s="273"/>
      <c r="M81" s="274"/>
      <c r="N81" s="272"/>
      <c r="O81" s="16" t="s">
        <v>16</v>
      </c>
      <c r="P81" s="272"/>
      <c r="Q81" s="273"/>
      <c r="R81" s="274"/>
      <c r="S81" s="272"/>
      <c r="T81" s="16" t="s">
        <v>16</v>
      </c>
      <c r="U81" s="272"/>
      <c r="V81" s="275"/>
      <c r="W81" s="156"/>
      <c r="X81" s="157"/>
      <c r="Y81" s="331"/>
      <c r="Z81" s="332"/>
      <c r="AA81" s="333"/>
      <c r="AB81" s="158"/>
      <c r="AC81" s="159"/>
      <c r="AD81" s="160"/>
      <c r="AE81" s="214"/>
      <c r="AF81" s="214"/>
      <c r="AG81" s="214"/>
      <c r="AH81" s="215"/>
      <c r="AI81" s="215"/>
      <c r="AJ81" s="215"/>
      <c r="AK81" s="216"/>
      <c r="AL81" s="41"/>
    </row>
    <row r="82" spans="1:38" ht="20.100000000000001" customHeight="1" x14ac:dyDescent="0.15">
      <c r="A82" s="290" t="s">
        <v>51</v>
      </c>
      <c r="B82" s="291"/>
      <c r="C82" s="291"/>
      <c r="D82" s="291"/>
      <c r="E82" s="212">
        <v>300</v>
      </c>
      <c r="F82" s="212"/>
      <c r="G82" s="213"/>
      <c r="H82" s="271"/>
      <c r="I82" s="272"/>
      <c r="J82" s="16" t="s">
        <v>16</v>
      </c>
      <c r="K82" s="272"/>
      <c r="L82" s="273"/>
      <c r="M82" s="274"/>
      <c r="N82" s="272"/>
      <c r="O82" s="16" t="s">
        <v>16</v>
      </c>
      <c r="P82" s="272"/>
      <c r="Q82" s="273"/>
      <c r="R82" s="274"/>
      <c r="S82" s="272"/>
      <c r="T82" s="16" t="s">
        <v>16</v>
      </c>
      <c r="U82" s="272"/>
      <c r="V82" s="275"/>
      <c r="W82" s="156"/>
      <c r="X82" s="157"/>
      <c r="Y82" s="331"/>
      <c r="Z82" s="332"/>
      <c r="AA82" s="333"/>
      <c r="AB82" s="158"/>
      <c r="AC82" s="159"/>
      <c r="AD82" s="160"/>
      <c r="AE82" s="214"/>
      <c r="AF82" s="214"/>
      <c r="AG82" s="214"/>
      <c r="AH82" s="215"/>
      <c r="AI82" s="215"/>
      <c r="AJ82" s="215"/>
      <c r="AK82" s="216"/>
      <c r="AL82" s="41"/>
    </row>
    <row r="83" spans="1:38" ht="20.100000000000001" customHeight="1" thickBot="1" x14ac:dyDescent="0.2">
      <c r="A83" s="316" t="s">
        <v>52</v>
      </c>
      <c r="B83" s="317"/>
      <c r="C83" s="317"/>
      <c r="D83" s="317"/>
      <c r="E83" s="318">
        <v>400</v>
      </c>
      <c r="F83" s="318"/>
      <c r="G83" s="319"/>
      <c r="H83" s="320"/>
      <c r="I83" s="321"/>
      <c r="J83" s="20" t="s">
        <v>16</v>
      </c>
      <c r="K83" s="321"/>
      <c r="L83" s="322"/>
      <c r="M83" s="323"/>
      <c r="N83" s="321"/>
      <c r="O83" s="20" t="s">
        <v>16</v>
      </c>
      <c r="P83" s="321"/>
      <c r="Q83" s="322"/>
      <c r="R83" s="323"/>
      <c r="S83" s="321"/>
      <c r="T83" s="20" t="s">
        <v>16</v>
      </c>
      <c r="U83" s="321"/>
      <c r="V83" s="324"/>
      <c r="W83" s="156"/>
      <c r="X83" s="157"/>
      <c r="Y83" s="325"/>
      <c r="Z83" s="326"/>
      <c r="AA83" s="327"/>
      <c r="AB83" s="158"/>
      <c r="AC83" s="159"/>
      <c r="AD83" s="160"/>
      <c r="AE83" s="214"/>
      <c r="AF83" s="214"/>
      <c r="AG83" s="214"/>
      <c r="AH83" s="215"/>
      <c r="AI83" s="215"/>
      <c r="AJ83" s="215"/>
      <c r="AK83" s="216"/>
      <c r="AL83" s="41"/>
    </row>
    <row r="84" spans="1:38" ht="17.25" customHeight="1" thickTop="1" x14ac:dyDescent="0.15">
      <c r="C84" s="111" t="s">
        <v>129</v>
      </c>
      <c r="D84" s="112"/>
      <c r="E84" s="102"/>
      <c r="F84" s="102"/>
      <c r="G84" s="103"/>
      <c r="H84" s="312"/>
      <c r="I84" s="313"/>
      <c r="J84" s="313"/>
      <c r="K84" s="313"/>
      <c r="L84" s="40" t="s">
        <v>125</v>
      </c>
      <c r="M84" s="312"/>
      <c r="N84" s="313"/>
      <c r="O84" s="313"/>
      <c r="P84" s="313"/>
      <c r="Q84" s="40" t="s">
        <v>125</v>
      </c>
      <c r="R84" s="312"/>
      <c r="S84" s="313"/>
      <c r="T84" s="313"/>
      <c r="U84" s="313"/>
      <c r="V84" s="40" t="s">
        <v>125</v>
      </c>
      <c r="W84" s="304" t="s">
        <v>68</v>
      </c>
      <c r="X84" s="103"/>
      <c r="Y84" s="282">
        <f>SUM(Y62:AA83)</f>
        <v>0</v>
      </c>
      <c r="Z84" s="283"/>
      <c r="AA84" s="284"/>
      <c r="AB84" s="301">
        <f>SUM(AB62:AD83)</f>
        <v>0</v>
      </c>
      <c r="AC84" s="301"/>
      <c r="AD84" s="301"/>
      <c r="AE84" s="301">
        <f>SUM(AE62:AG83)</f>
        <v>0</v>
      </c>
      <c r="AF84" s="301"/>
      <c r="AG84" s="301"/>
      <c r="AH84" s="288">
        <f>Y84+AB84+AE84</f>
        <v>0</v>
      </c>
      <c r="AI84" s="288"/>
      <c r="AJ84" s="288"/>
      <c r="AK84" s="289"/>
      <c r="AL84" s="42"/>
    </row>
    <row r="85" spans="1:38" ht="20.25" customHeight="1" x14ac:dyDescent="0.15">
      <c r="A85" s="302" t="s">
        <v>71</v>
      </c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Y85" s="285" t="s">
        <v>74</v>
      </c>
      <c r="Z85" s="286"/>
      <c r="AA85" s="286"/>
      <c r="AB85" s="286"/>
      <c r="AC85" s="286"/>
      <c r="AD85" s="287"/>
      <c r="AE85" s="303">
        <f>AH84</f>
        <v>0</v>
      </c>
      <c r="AF85" s="102"/>
      <c r="AG85" s="102"/>
      <c r="AH85" s="102"/>
      <c r="AI85" s="102"/>
      <c r="AJ85" s="102"/>
      <c r="AK85" s="103"/>
      <c r="AL85" s="19"/>
    </row>
    <row r="86" spans="1:38" ht="8.25" customHeight="1" thickBot="1" x14ac:dyDescent="0.2">
      <c r="A86" s="302"/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AE86" s="9"/>
      <c r="AF86" s="19"/>
      <c r="AG86" s="19"/>
      <c r="AH86" s="19"/>
      <c r="AI86" s="19"/>
      <c r="AJ86" s="19"/>
      <c r="AK86" s="19"/>
      <c r="AL86" s="19"/>
    </row>
    <row r="87" spans="1:38" ht="17.25" customHeight="1" thickTop="1" x14ac:dyDescent="0.15">
      <c r="A87" s="232" t="s">
        <v>73</v>
      </c>
      <c r="B87" s="293"/>
      <c r="C87" s="296"/>
      <c r="D87" s="279"/>
      <c r="E87" s="279"/>
      <c r="F87" s="297"/>
      <c r="G87" s="306" t="s">
        <v>72</v>
      </c>
      <c r="H87" s="307"/>
      <c r="I87" s="308"/>
      <c r="J87" s="279"/>
      <c r="K87" s="279"/>
      <c r="L87" s="279"/>
      <c r="M87" s="279"/>
      <c r="N87" s="276" t="s">
        <v>133</v>
      </c>
      <c r="O87" s="277"/>
      <c r="P87" s="279"/>
      <c r="Q87" s="279"/>
      <c r="R87" s="279"/>
      <c r="S87" s="279"/>
      <c r="T87" s="276" t="s">
        <v>132</v>
      </c>
      <c r="U87" s="277"/>
      <c r="V87" s="279"/>
      <c r="W87" s="280"/>
      <c r="X87" s="280"/>
      <c r="Y87" s="280"/>
      <c r="Z87" s="276" t="s">
        <v>131</v>
      </c>
      <c r="AA87" s="277"/>
      <c r="AB87" s="279"/>
      <c r="AC87" s="280"/>
      <c r="AD87" s="280"/>
      <c r="AE87" s="280"/>
      <c r="AF87" s="276" t="s">
        <v>130</v>
      </c>
      <c r="AG87" s="277"/>
      <c r="AH87" s="279"/>
      <c r="AI87" s="280"/>
      <c r="AJ87" s="280"/>
      <c r="AK87" s="314"/>
      <c r="AL87" s="19"/>
    </row>
    <row r="88" spans="1:38" ht="9.9499999999999993" customHeight="1" thickBot="1" x14ac:dyDescent="0.2">
      <c r="A88" s="294"/>
      <c r="B88" s="295"/>
      <c r="C88" s="298"/>
      <c r="D88" s="299"/>
      <c r="E88" s="299"/>
      <c r="F88" s="300"/>
      <c r="G88" s="309"/>
      <c r="H88" s="310"/>
      <c r="I88" s="311"/>
      <c r="J88" s="299"/>
      <c r="K88" s="299"/>
      <c r="L88" s="299"/>
      <c r="M88" s="299"/>
      <c r="N88" s="146"/>
      <c r="O88" s="278"/>
      <c r="P88" s="299"/>
      <c r="Q88" s="299"/>
      <c r="R88" s="299"/>
      <c r="S88" s="299"/>
      <c r="T88" s="146"/>
      <c r="U88" s="278"/>
      <c r="V88" s="281"/>
      <c r="W88" s="281"/>
      <c r="X88" s="281"/>
      <c r="Y88" s="281"/>
      <c r="Z88" s="146"/>
      <c r="AA88" s="278"/>
      <c r="AB88" s="281"/>
      <c r="AC88" s="281"/>
      <c r="AD88" s="281"/>
      <c r="AE88" s="281"/>
      <c r="AF88" s="146"/>
      <c r="AG88" s="278"/>
      <c r="AH88" s="281"/>
      <c r="AI88" s="281"/>
      <c r="AJ88" s="281"/>
      <c r="AK88" s="315"/>
      <c r="AL88" s="19"/>
    </row>
    <row r="89" spans="1:38" ht="14.25" thickTop="1" x14ac:dyDescent="0.1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9"/>
      <c r="AF89" s="9"/>
      <c r="AG89" s="9"/>
      <c r="AH89" s="9"/>
      <c r="AI89" s="9"/>
      <c r="AJ89" s="19"/>
      <c r="AK89" s="19"/>
      <c r="AL89" s="19"/>
    </row>
    <row r="90" spans="1:38" ht="17.25" customHeight="1" thickBot="1" x14ac:dyDescent="0.2">
      <c r="A90" s="208" t="s">
        <v>54</v>
      </c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8" ht="17.25" customHeight="1" thickTop="1" x14ac:dyDescent="0.15">
      <c r="A91" s="292" t="s">
        <v>55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1" t="s">
        <v>56</v>
      </c>
      <c r="S91" s="142"/>
      <c r="T91" s="142"/>
      <c r="U91" s="142"/>
      <c r="V91" s="261"/>
      <c r="W91" s="141" t="s">
        <v>57</v>
      </c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3"/>
      <c r="AL91" s="19"/>
    </row>
    <row r="92" spans="1:38" ht="17.25" customHeight="1" x14ac:dyDescent="0.15">
      <c r="A92" s="267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9"/>
      <c r="S92" s="270"/>
      <c r="T92" s="17" t="s">
        <v>16</v>
      </c>
      <c r="U92" s="139"/>
      <c r="V92" s="140"/>
      <c r="W92" s="304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305"/>
      <c r="AL92" s="19"/>
    </row>
    <row r="93" spans="1:38" ht="17.25" customHeight="1" x14ac:dyDescent="0.15">
      <c r="A93" s="267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9"/>
      <c r="S93" s="270"/>
      <c r="T93" s="17" t="s">
        <v>16</v>
      </c>
      <c r="U93" s="139"/>
      <c r="V93" s="140"/>
      <c r="W93" s="304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305"/>
      <c r="AL93" s="19"/>
    </row>
    <row r="94" spans="1:38" ht="17.25" customHeight="1" thickBot="1" x14ac:dyDescent="0.2">
      <c r="A94" s="226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8"/>
      <c r="S94" s="229"/>
      <c r="T94" s="18" t="s">
        <v>16</v>
      </c>
      <c r="U94" s="230"/>
      <c r="V94" s="231"/>
      <c r="W94" s="209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1"/>
      <c r="AL94" s="19"/>
    </row>
    <row r="95" spans="1:38" ht="14.25" thickTop="1" x14ac:dyDescent="0.15">
      <c r="A95" s="235" t="s">
        <v>66</v>
      </c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8" x14ac:dyDescent="0.15">
      <c r="AC96" s="13"/>
      <c r="AD96" s="50"/>
      <c r="AE96" s="13"/>
      <c r="AF96" s="13"/>
      <c r="AG96" s="13"/>
      <c r="AH96" s="13"/>
      <c r="AI96" s="13"/>
      <c r="AJ96" s="13"/>
    </row>
    <row r="97" spans="1:38" ht="17.25" customHeight="1" thickBot="1" x14ac:dyDescent="0.2">
      <c r="A97" s="208" t="s">
        <v>58</v>
      </c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AC97" s="13"/>
      <c r="AD97" s="13"/>
      <c r="AE97" s="13"/>
      <c r="AF97" s="13"/>
      <c r="AG97" s="13"/>
      <c r="AH97" s="13"/>
      <c r="AI97" s="13"/>
      <c r="AJ97" s="13"/>
    </row>
    <row r="98" spans="1:38" ht="17.25" customHeight="1" thickTop="1" x14ac:dyDescent="0.15">
      <c r="A98" s="232" t="s">
        <v>134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33"/>
      <c r="N98" s="262" t="s">
        <v>59</v>
      </c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4"/>
      <c r="AA98" s="149" t="s">
        <v>70</v>
      </c>
      <c r="AB98" s="150"/>
      <c r="AC98" s="151"/>
      <c r="AD98" s="254"/>
      <c r="AE98" s="255"/>
      <c r="AF98" s="255"/>
      <c r="AG98" s="255"/>
      <c r="AH98" s="255"/>
      <c r="AI98" s="255"/>
      <c r="AJ98" s="255"/>
      <c r="AK98" s="256"/>
      <c r="AL98" s="1"/>
    </row>
    <row r="99" spans="1:38" ht="9.9499999999999993" customHeight="1" thickBot="1" x14ac:dyDescent="0.2">
      <c r="A99" s="222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234"/>
      <c r="N99" s="51"/>
      <c r="O99" s="52"/>
      <c r="P99" s="52"/>
      <c r="Q99" s="265"/>
      <c r="R99" s="265"/>
      <c r="S99" s="265"/>
      <c r="T99" s="265"/>
      <c r="U99" s="265"/>
      <c r="V99" s="265"/>
      <c r="W99" s="265"/>
      <c r="X99" s="265"/>
      <c r="Y99" s="265"/>
      <c r="Z99" s="266"/>
      <c r="AA99" s="152"/>
      <c r="AB99" s="153"/>
      <c r="AC99" s="154"/>
      <c r="AD99" s="257"/>
      <c r="AE99" s="258"/>
      <c r="AF99" s="258"/>
      <c r="AG99" s="258"/>
      <c r="AH99" s="258"/>
      <c r="AI99" s="258"/>
      <c r="AJ99" s="258"/>
      <c r="AK99" s="259"/>
      <c r="AL99" s="1"/>
    </row>
    <row r="100" spans="1:38" ht="14.25" thickTop="1" x14ac:dyDescent="0.15">
      <c r="AC100" s="13"/>
    </row>
    <row r="101" spans="1:38" ht="17.25" customHeight="1" thickBot="1" x14ac:dyDescent="0.2">
      <c r="A101" s="208" t="s">
        <v>60</v>
      </c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</row>
    <row r="102" spans="1:38" ht="15" customHeight="1" thickTop="1" x14ac:dyDescent="0.15">
      <c r="A102" s="260" t="s">
        <v>61</v>
      </c>
      <c r="B102" s="207"/>
      <c r="C102" s="207"/>
      <c r="D102" s="141" t="s">
        <v>56</v>
      </c>
      <c r="E102" s="142"/>
      <c r="F102" s="142"/>
      <c r="G102" s="142"/>
      <c r="H102" s="261"/>
      <c r="I102" s="207" t="s">
        <v>62</v>
      </c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141" t="s">
        <v>63</v>
      </c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3"/>
      <c r="AL102" s="19"/>
    </row>
    <row r="103" spans="1:38" ht="15" customHeight="1" x14ac:dyDescent="0.15">
      <c r="A103" s="248" t="s">
        <v>64</v>
      </c>
      <c r="B103" s="249"/>
      <c r="C103" s="249"/>
      <c r="D103" s="240"/>
      <c r="E103" s="241"/>
      <c r="F103" s="101" t="s">
        <v>16</v>
      </c>
      <c r="G103" s="244"/>
      <c r="H103" s="24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100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44"/>
      <c r="AL103" s="19"/>
    </row>
    <row r="104" spans="1:38" ht="15" customHeight="1" x14ac:dyDescent="0.15">
      <c r="A104" s="248"/>
      <c r="B104" s="249"/>
      <c r="C104" s="249"/>
      <c r="D104" s="250"/>
      <c r="E104" s="251"/>
      <c r="F104" s="112"/>
      <c r="G104" s="252"/>
      <c r="H104" s="253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111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45"/>
      <c r="AL104" s="19"/>
    </row>
    <row r="105" spans="1:38" ht="15" customHeight="1" x14ac:dyDescent="0.15">
      <c r="A105" s="236" t="s">
        <v>65</v>
      </c>
      <c r="B105" s="237"/>
      <c r="C105" s="238"/>
      <c r="D105" s="240"/>
      <c r="E105" s="241"/>
      <c r="F105" s="101" t="s">
        <v>16</v>
      </c>
      <c r="G105" s="244"/>
      <c r="H105" s="24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100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44"/>
      <c r="AL105" s="19"/>
    </row>
    <row r="106" spans="1:38" ht="17.25" customHeight="1" thickBot="1" x14ac:dyDescent="0.2">
      <c r="A106" s="239"/>
      <c r="B106" s="153"/>
      <c r="C106" s="154"/>
      <c r="D106" s="242"/>
      <c r="E106" s="243"/>
      <c r="F106" s="147"/>
      <c r="G106" s="246"/>
      <c r="H106" s="247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146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8"/>
      <c r="AL106" s="19"/>
    </row>
    <row r="107" spans="1:38" ht="17.25" customHeight="1" thickTop="1" x14ac:dyDescent="0.15"/>
    <row r="108" spans="1:38" ht="17.25" customHeight="1" x14ac:dyDescent="0.15"/>
    <row r="109" spans="1:38" ht="17.25" customHeight="1" x14ac:dyDescent="0.15"/>
    <row r="110" spans="1:38" ht="17.25" customHeight="1" x14ac:dyDescent="0.15"/>
    <row r="111" spans="1:38" ht="17.25" customHeight="1" x14ac:dyDescent="0.15"/>
    <row r="112" spans="1:38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6" customHeight="1" x14ac:dyDescent="0.15"/>
    <row r="177" ht="7.5" customHeight="1" x14ac:dyDescent="0.15"/>
    <row r="178" ht="21.75" customHeight="1" x14ac:dyDescent="0.15"/>
    <row r="179" ht="5.25" customHeight="1" x14ac:dyDescent="0.15"/>
    <row r="180" ht="24.75" customHeight="1" x14ac:dyDescent="0.15"/>
    <row r="181" ht="24.75" customHeight="1" x14ac:dyDescent="0.15"/>
    <row r="182" ht="16.5" customHeight="1" x14ac:dyDescent="0.15"/>
    <row r="183" ht="16.5" customHeight="1" x14ac:dyDescent="0.15"/>
    <row r="184" ht="16.5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</sheetData>
  <mergeCells count="594">
    <mergeCell ref="W93:AK93"/>
    <mergeCell ref="A29:H29"/>
    <mergeCell ref="A40:J40"/>
    <mergeCell ref="S51:U52"/>
    <mergeCell ref="V51:X52"/>
    <mergeCell ref="AC51:AK51"/>
    <mergeCell ref="AC52:AJ53"/>
    <mergeCell ref="W61:X61"/>
    <mergeCell ref="V41:Y41"/>
    <mergeCell ref="A53:D54"/>
    <mergeCell ref="K40:L40"/>
    <mergeCell ref="AG44:AJ44"/>
    <mergeCell ref="L51:L52"/>
    <mergeCell ref="H82:I82"/>
    <mergeCell ref="K81:L81"/>
    <mergeCell ref="K82:L82"/>
    <mergeCell ref="M81:N81"/>
    <mergeCell ref="M82:N82"/>
    <mergeCell ref="P81:Q81"/>
    <mergeCell ref="H65:I65"/>
    <mergeCell ref="H66:I66"/>
    <mergeCell ref="K65:L65"/>
    <mergeCell ref="K66:L66"/>
    <mergeCell ref="M53:N54"/>
    <mergeCell ref="O53:O54"/>
    <mergeCell ref="P53:R54"/>
    <mergeCell ref="S53:U54"/>
    <mergeCell ref="A44:J44"/>
    <mergeCell ref="K44:L44"/>
    <mergeCell ref="M44:O44"/>
    <mergeCell ref="Q44:R44"/>
    <mergeCell ref="Y81:AA81"/>
    <mergeCell ref="P65:Q65"/>
    <mergeCell ref="Y62:AA62"/>
    <mergeCell ref="Y63:AA63"/>
    <mergeCell ref="Y64:AA64"/>
    <mergeCell ref="Y65:AA65"/>
    <mergeCell ref="Y66:AA66"/>
    <mergeCell ref="Y67:AA67"/>
    <mergeCell ref="Y68:AA68"/>
    <mergeCell ref="Y69:AA69"/>
    <mergeCell ref="A51:D52"/>
    <mergeCell ref="E51:F52"/>
    <mergeCell ref="G51:H52"/>
    <mergeCell ref="I51:I52"/>
    <mergeCell ref="J51:K52"/>
    <mergeCell ref="E53:F54"/>
    <mergeCell ref="A59:J59"/>
    <mergeCell ref="A41:J41"/>
    <mergeCell ref="A38:J38"/>
    <mergeCell ref="A42:J43"/>
    <mergeCell ref="P42:P43"/>
    <mergeCell ref="K43:L43"/>
    <mergeCell ref="M43:O43"/>
    <mergeCell ref="Q43:R43"/>
    <mergeCell ref="S43:T43"/>
    <mergeCell ref="A39:J39"/>
    <mergeCell ref="K41:L41"/>
    <mergeCell ref="Q42:R42"/>
    <mergeCell ref="S42:T42"/>
    <mergeCell ref="S41:T41"/>
    <mergeCell ref="A27:H27"/>
    <mergeCell ref="U27:X27"/>
    <mergeCell ref="P30:T30"/>
    <mergeCell ref="V38:Y38"/>
    <mergeCell ref="AG28:AJ28"/>
    <mergeCell ref="AB34:AF34"/>
    <mergeCell ref="AG34:AJ34"/>
    <mergeCell ref="V39:Y39"/>
    <mergeCell ref="A36:J36"/>
    <mergeCell ref="A37:J37"/>
    <mergeCell ref="Y30:AB30"/>
    <mergeCell ref="P29:Q29"/>
    <mergeCell ref="U29:X29"/>
    <mergeCell ref="K37:L37"/>
    <mergeCell ref="K38:L38"/>
    <mergeCell ref="K39:L39"/>
    <mergeCell ref="AG31:AJ33"/>
    <mergeCell ref="AE64:AG64"/>
    <mergeCell ref="AH64:AK64"/>
    <mergeCell ref="W64:X64"/>
    <mergeCell ref="U63:V63"/>
    <mergeCell ref="U64:V64"/>
    <mergeCell ref="R64:S64"/>
    <mergeCell ref="A61:D61"/>
    <mergeCell ref="E61:G61"/>
    <mergeCell ref="AE63:AG63"/>
    <mergeCell ref="AH63:AK63"/>
    <mergeCell ref="H61:I61"/>
    <mergeCell ref="H62:I62"/>
    <mergeCell ref="K62:L62"/>
    <mergeCell ref="M62:N62"/>
    <mergeCell ref="P62:Q62"/>
    <mergeCell ref="H64:I64"/>
    <mergeCell ref="K63:L63"/>
    <mergeCell ref="K64:L64"/>
    <mergeCell ref="P63:Q63"/>
    <mergeCell ref="AE62:AG62"/>
    <mergeCell ref="G53:H54"/>
    <mergeCell ref="I53:I54"/>
    <mergeCell ref="AH66:AK66"/>
    <mergeCell ref="AB62:AD62"/>
    <mergeCell ref="A64:D64"/>
    <mergeCell ref="E64:G64"/>
    <mergeCell ref="AB66:AD66"/>
    <mergeCell ref="A65:D65"/>
    <mergeCell ref="E65:G65"/>
    <mergeCell ref="AH62:AK62"/>
    <mergeCell ref="A62:D62"/>
    <mergeCell ref="P64:Q64"/>
    <mergeCell ref="R63:S63"/>
    <mergeCell ref="R62:S62"/>
    <mergeCell ref="M63:N63"/>
    <mergeCell ref="M64:N64"/>
    <mergeCell ref="W63:X63"/>
    <mergeCell ref="E62:G62"/>
    <mergeCell ref="A66:D66"/>
    <mergeCell ref="E66:G66"/>
    <mergeCell ref="AB64:AD64"/>
    <mergeCell ref="A63:D63"/>
    <mergeCell ref="E63:G63"/>
    <mergeCell ref="H63:I63"/>
    <mergeCell ref="A23:G24"/>
    <mergeCell ref="H21:I22"/>
    <mergeCell ref="AC28:AF28"/>
    <mergeCell ref="K25:AJ25"/>
    <mergeCell ref="AH24:AI24"/>
    <mergeCell ref="AE24:AF24"/>
    <mergeCell ref="R24:T24"/>
    <mergeCell ref="U26:X26"/>
    <mergeCell ref="A26:H26"/>
    <mergeCell ref="I26:O26"/>
    <mergeCell ref="P27:Q27"/>
    <mergeCell ref="Y26:AB26"/>
    <mergeCell ref="AB24:AD24"/>
    <mergeCell ref="A25:D25"/>
    <mergeCell ref="E25:I25"/>
    <mergeCell ref="P28:Q28"/>
    <mergeCell ref="U28:X28"/>
    <mergeCell ref="R27:T27"/>
    <mergeCell ref="Y28:AB28"/>
    <mergeCell ref="K24:L24"/>
    <mergeCell ref="AG26:AK26"/>
    <mergeCell ref="Y27:AB27"/>
    <mergeCell ref="H23:J23"/>
    <mergeCell ref="A28:H28"/>
    <mergeCell ref="AC17:AF18"/>
    <mergeCell ref="AG17:AI18"/>
    <mergeCell ref="AJ17:AJ18"/>
    <mergeCell ref="L21:L22"/>
    <mergeCell ref="H20:AC20"/>
    <mergeCell ref="AE20:AJ20"/>
    <mergeCell ref="H19:AK19"/>
    <mergeCell ref="T21:T22"/>
    <mergeCell ref="A15:G16"/>
    <mergeCell ref="A21:G21"/>
    <mergeCell ref="A22:G22"/>
    <mergeCell ref="U21:U22"/>
    <mergeCell ref="M21:N22"/>
    <mergeCell ref="O21:O22"/>
    <mergeCell ref="A19:G20"/>
    <mergeCell ref="A17:G18"/>
    <mergeCell ref="H17:AB18"/>
    <mergeCell ref="AK52:AK53"/>
    <mergeCell ref="AG48:AJ48"/>
    <mergeCell ref="AE23:AF23"/>
    <mergeCell ref="J21:K22"/>
    <mergeCell ref="U62:V62"/>
    <mergeCell ref="S46:T46"/>
    <mergeCell ref="V46:Y46"/>
    <mergeCell ref="W32:X32"/>
    <mergeCell ref="Y32:Z32"/>
    <mergeCell ref="H24:J24"/>
    <mergeCell ref="AH23:AI23"/>
    <mergeCell ref="AB23:AD23"/>
    <mergeCell ref="X24:Y24"/>
    <mergeCell ref="K23:L23"/>
    <mergeCell ref="N23:O23"/>
    <mergeCell ref="M40:O40"/>
    <mergeCell ref="Q36:R36"/>
    <mergeCell ref="S36:T36"/>
    <mergeCell ref="Q37:R37"/>
    <mergeCell ref="S37:T37"/>
    <mergeCell ref="S39:T39"/>
    <mergeCell ref="Q40:R40"/>
    <mergeCell ref="S40:T40"/>
    <mergeCell ref="U36:Z36"/>
    <mergeCell ref="AG27:AJ27"/>
    <mergeCell ref="V37:Y37"/>
    <mergeCell ref="R29:T29"/>
    <mergeCell ref="Y29:AB29"/>
    <mergeCell ref="V40:Y40"/>
    <mergeCell ref="AG30:AJ30"/>
    <mergeCell ref="AB49:AF49"/>
    <mergeCell ref="AC26:AF26"/>
    <mergeCell ref="AC27:AF27"/>
    <mergeCell ref="R26:T26"/>
    <mergeCell ref="S38:T38"/>
    <mergeCell ref="AG29:AJ29"/>
    <mergeCell ref="U30:X30"/>
    <mergeCell ref="AC29:AF29"/>
    <mergeCell ref="AC30:AF30"/>
    <mergeCell ref="M51:N52"/>
    <mergeCell ref="O51:O52"/>
    <mergeCell ref="P51:R52"/>
    <mergeCell ref="R28:T28"/>
    <mergeCell ref="M41:O41"/>
    <mergeCell ref="Q41:R41"/>
    <mergeCell ref="M42:O42"/>
    <mergeCell ref="M65:N65"/>
    <mergeCell ref="M66:N66"/>
    <mergeCell ref="W66:X66"/>
    <mergeCell ref="AC47:AF47"/>
    <mergeCell ref="R61:S61"/>
    <mergeCell ref="Y61:AA61"/>
    <mergeCell ref="M61:N61"/>
    <mergeCell ref="AB63:AD63"/>
    <mergeCell ref="X23:Y23"/>
    <mergeCell ref="Q39:R39"/>
    <mergeCell ref="M37:O37"/>
    <mergeCell ref="M38:O38"/>
    <mergeCell ref="M39:O39"/>
    <mergeCell ref="AA32:AB32"/>
    <mergeCell ref="U42:U43"/>
    <mergeCell ref="V42:Y43"/>
    <mergeCell ref="Z42:Z43"/>
    <mergeCell ref="S44:T44"/>
    <mergeCell ref="V44:Y44"/>
    <mergeCell ref="AE66:AG66"/>
    <mergeCell ref="K36:P36"/>
    <mergeCell ref="K42:L42"/>
    <mergeCell ref="J53:K54"/>
    <mergeCell ref="L53:L54"/>
    <mergeCell ref="W69:X69"/>
    <mergeCell ref="AE67:AG67"/>
    <mergeCell ref="AA45:AB47"/>
    <mergeCell ref="Q49:R49"/>
    <mergeCell ref="AG49:AJ49"/>
    <mergeCell ref="AH67:AK67"/>
    <mergeCell ref="Q48:R48"/>
    <mergeCell ref="Y53:AA54"/>
    <mergeCell ref="P66:Q66"/>
    <mergeCell ref="R65:S65"/>
    <mergeCell ref="R66:S66"/>
    <mergeCell ref="U65:V65"/>
    <mergeCell ref="U66:V66"/>
    <mergeCell ref="AB65:AD65"/>
    <mergeCell ref="AE65:AG65"/>
    <mergeCell ref="AH65:AK65"/>
    <mergeCell ref="AE61:AG61"/>
    <mergeCell ref="AH61:AK61"/>
    <mergeCell ref="W65:X65"/>
    <mergeCell ref="V53:X54"/>
    <mergeCell ref="W62:X62"/>
    <mergeCell ref="AB61:AD61"/>
    <mergeCell ref="AA48:AF48"/>
    <mergeCell ref="K59:AK59"/>
    <mergeCell ref="A68:D68"/>
    <mergeCell ref="E68:G68"/>
    <mergeCell ref="AE68:AG68"/>
    <mergeCell ref="AH68:AK68"/>
    <mergeCell ref="W68:X68"/>
    <mergeCell ref="AB68:AD68"/>
    <mergeCell ref="A67:D67"/>
    <mergeCell ref="E67:G67"/>
    <mergeCell ref="H67:I67"/>
    <mergeCell ref="H68:I68"/>
    <mergeCell ref="K67:L67"/>
    <mergeCell ref="K68:L68"/>
    <mergeCell ref="P67:Q67"/>
    <mergeCell ref="P68:Q68"/>
    <mergeCell ref="R67:S67"/>
    <mergeCell ref="R68:S68"/>
    <mergeCell ref="U67:V67"/>
    <mergeCell ref="U68:V68"/>
    <mergeCell ref="M67:N67"/>
    <mergeCell ref="M68:N68"/>
    <mergeCell ref="W67:X67"/>
    <mergeCell ref="AB67:AD67"/>
    <mergeCell ref="AB69:AD69"/>
    <mergeCell ref="AE69:AG69"/>
    <mergeCell ref="AH69:AK69"/>
    <mergeCell ref="A70:D70"/>
    <mergeCell ref="E70:G70"/>
    <mergeCell ref="AE70:AG70"/>
    <mergeCell ref="AH70:AK70"/>
    <mergeCell ref="W70:X70"/>
    <mergeCell ref="AB70:AD70"/>
    <mergeCell ref="A69:D69"/>
    <mergeCell ref="E69:G69"/>
    <mergeCell ref="H69:I69"/>
    <mergeCell ref="H70:I70"/>
    <mergeCell ref="K69:L69"/>
    <mergeCell ref="K70:L70"/>
    <mergeCell ref="P69:Q69"/>
    <mergeCell ref="P70:Q70"/>
    <mergeCell ref="R69:S69"/>
    <mergeCell ref="R70:S70"/>
    <mergeCell ref="U69:V69"/>
    <mergeCell ref="U70:V70"/>
    <mergeCell ref="M69:N69"/>
    <mergeCell ref="M70:N70"/>
    <mergeCell ref="Y70:AA70"/>
    <mergeCell ref="AH71:AK71"/>
    <mergeCell ref="A72:D72"/>
    <mergeCell ref="E72:G72"/>
    <mergeCell ref="AE72:AG72"/>
    <mergeCell ref="AH72:AK72"/>
    <mergeCell ref="W72:X72"/>
    <mergeCell ref="AB72:AD72"/>
    <mergeCell ref="A71:D71"/>
    <mergeCell ref="E71:G71"/>
    <mergeCell ref="H71:I71"/>
    <mergeCell ref="H72:I72"/>
    <mergeCell ref="K71:L71"/>
    <mergeCell ref="K72:L72"/>
    <mergeCell ref="P71:Q71"/>
    <mergeCell ref="P72:Q72"/>
    <mergeCell ref="R71:S71"/>
    <mergeCell ref="R72:S72"/>
    <mergeCell ref="U71:V71"/>
    <mergeCell ref="U72:V72"/>
    <mergeCell ref="M71:N71"/>
    <mergeCell ref="M72:N72"/>
    <mergeCell ref="Y71:AA71"/>
    <mergeCell ref="Y72:AA72"/>
    <mergeCell ref="U73:V73"/>
    <mergeCell ref="U74:V74"/>
    <mergeCell ref="M73:N73"/>
    <mergeCell ref="M74:N74"/>
    <mergeCell ref="Y73:AA73"/>
    <mergeCell ref="Y74:AA74"/>
    <mergeCell ref="W71:X71"/>
    <mergeCell ref="AB71:AD71"/>
    <mergeCell ref="AE71:AG71"/>
    <mergeCell ref="M75:N75"/>
    <mergeCell ref="M76:N76"/>
    <mergeCell ref="Y76:AA76"/>
    <mergeCell ref="Y75:AA75"/>
    <mergeCell ref="W73:X73"/>
    <mergeCell ref="AB73:AD73"/>
    <mergeCell ref="AE73:AG73"/>
    <mergeCell ref="AH73:AK73"/>
    <mergeCell ref="A74:D74"/>
    <mergeCell ref="E74:G74"/>
    <mergeCell ref="AE74:AG74"/>
    <mergeCell ref="AH74:AK74"/>
    <mergeCell ref="W74:X74"/>
    <mergeCell ref="AB74:AD74"/>
    <mergeCell ref="A73:D73"/>
    <mergeCell ref="E73:G73"/>
    <mergeCell ref="H73:I73"/>
    <mergeCell ref="H74:I74"/>
    <mergeCell ref="K73:L73"/>
    <mergeCell ref="K74:L74"/>
    <mergeCell ref="P73:Q73"/>
    <mergeCell ref="P74:Q74"/>
    <mergeCell ref="R73:S73"/>
    <mergeCell ref="R74:S74"/>
    <mergeCell ref="Y77:AA77"/>
    <mergeCell ref="Y78:AA78"/>
    <mergeCell ref="W75:X75"/>
    <mergeCell ref="AB75:AD75"/>
    <mergeCell ref="AE75:AG75"/>
    <mergeCell ref="AH75:AK75"/>
    <mergeCell ref="A76:D76"/>
    <mergeCell ref="E76:G76"/>
    <mergeCell ref="AE76:AG76"/>
    <mergeCell ref="AH76:AK76"/>
    <mergeCell ref="W76:X76"/>
    <mergeCell ref="AB76:AD76"/>
    <mergeCell ref="A75:D75"/>
    <mergeCell ref="E75:G75"/>
    <mergeCell ref="H75:I75"/>
    <mergeCell ref="H76:I76"/>
    <mergeCell ref="K75:L75"/>
    <mergeCell ref="K76:L76"/>
    <mergeCell ref="P75:Q75"/>
    <mergeCell ref="P76:Q76"/>
    <mergeCell ref="R75:S75"/>
    <mergeCell ref="R76:S76"/>
    <mergeCell ref="U75:V75"/>
    <mergeCell ref="U76:V76"/>
    <mergeCell ref="W77:X77"/>
    <mergeCell ref="AB77:AD77"/>
    <mergeCell ref="AE77:AG77"/>
    <mergeCell ref="AH77:AK77"/>
    <mergeCell ref="A78:D78"/>
    <mergeCell ref="E78:G78"/>
    <mergeCell ref="AE78:AG78"/>
    <mergeCell ref="AH78:AK78"/>
    <mergeCell ref="W78:X78"/>
    <mergeCell ref="AB78:AD78"/>
    <mergeCell ref="A77:D77"/>
    <mergeCell ref="E77:G77"/>
    <mergeCell ref="H77:I77"/>
    <mergeCell ref="H78:I78"/>
    <mergeCell ref="K77:L77"/>
    <mergeCell ref="K78:L78"/>
    <mergeCell ref="P77:Q77"/>
    <mergeCell ref="P78:Q78"/>
    <mergeCell ref="R77:S77"/>
    <mergeCell ref="R78:S78"/>
    <mergeCell ref="U77:V77"/>
    <mergeCell ref="U78:V78"/>
    <mergeCell ref="M77:N77"/>
    <mergeCell ref="M78:N78"/>
    <mergeCell ref="AH79:AK79"/>
    <mergeCell ref="A80:D80"/>
    <mergeCell ref="P82:Q82"/>
    <mergeCell ref="R81:S81"/>
    <mergeCell ref="R82:S82"/>
    <mergeCell ref="U82:V82"/>
    <mergeCell ref="U81:V81"/>
    <mergeCell ref="W81:X81"/>
    <mergeCell ref="AB81:AD81"/>
    <mergeCell ref="AE81:AG81"/>
    <mergeCell ref="AH81:AK81"/>
    <mergeCell ref="A82:D82"/>
    <mergeCell ref="Y79:AA79"/>
    <mergeCell ref="Y80:AA80"/>
    <mergeCell ref="Y82:AA82"/>
    <mergeCell ref="E80:G80"/>
    <mergeCell ref="AE80:AG80"/>
    <mergeCell ref="AH80:AK80"/>
    <mergeCell ref="W80:X80"/>
    <mergeCell ref="AB80:AD80"/>
    <mergeCell ref="A79:D79"/>
    <mergeCell ref="E79:G79"/>
    <mergeCell ref="H79:I79"/>
    <mergeCell ref="AH87:AK88"/>
    <mergeCell ref="AE83:AG83"/>
    <mergeCell ref="AH83:AK83"/>
    <mergeCell ref="A83:D83"/>
    <mergeCell ref="E83:G83"/>
    <mergeCell ref="H83:I83"/>
    <mergeCell ref="K83:L83"/>
    <mergeCell ref="M83:N83"/>
    <mergeCell ref="P83:Q83"/>
    <mergeCell ref="R83:S83"/>
    <mergeCell ref="U83:V83"/>
    <mergeCell ref="W83:X83"/>
    <mergeCell ref="AB83:AD83"/>
    <mergeCell ref="Y83:AA83"/>
    <mergeCell ref="AH84:AK84"/>
    <mergeCell ref="A81:D81"/>
    <mergeCell ref="E81:G81"/>
    <mergeCell ref="H81:I81"/>
    <mergeCell ref="A91:Q91"/>
    <mergeCell ref="R91:V91"/>
    <mergeCell ref="A92:Q92"/>
    <mergeCell ref="R92:S92"/>
    <mergeCell ref="U92:V92"/>
    <mergeCell ref="A87:B88"/>
    <mergeCell ref="C87:F88"/>
    <mergeCell ref="AB84:AD84"/>
    <mergeCell ref="AE84:AG84"/>
    <mergeCell ref="A85:K86"/>
    <mergeCell ref="AE85:AK85"/>
    <mergeCell ref="C84:G84"/>
    <mergeCell ref="W84:X84"/>
    <mergeCell ref="T87:U88"/>
    <mergeCell ref="A90:V90"/>
    <mergeCell ref="W92:AK92"/>
    <mergeCell ref="P87:S88"/>
    <mergeCell ref="N87:O88"/>
    <mergeCell ref="J87:M88"/>
    <mergeCell ref="G87:I88"/>
    <mergeCell ref="U79:V79"/>
    <mergeCell ref="U80:V80"/>
    <mergeCell ref="M79:N79"/>
    <mergeCell ref="M80:N80"/>
    <mergeCell ref="AF87:AG88"/>
    <mergeCell ref="AB87:AE88"/>
    <mergeCell ref="V87:Y88"/>
    <mergeCell ref="Y84:AA84"/>
    <mergeCell ref="Y85:AD85"/>
    <mergeCell ref="Z87:AA88"/>
    <mergeCell ref="M84:P84"/>
    <mergeCell ref="R84:U84"/>
    <mergeCell ref="AE79:AG79"/>
    <mergeCell ref="A93:Q93"/>
    <mergeCell ref="R93:S93"/>
    <mergeCell ref="H80:I80"/>
    <mergeCell ref="K79:L79"/>
    <mergeCell ref="K80:L80"/>
    <mergeCell ref="P79:Q79"/>
    <mergeCell ref="P80:Q80"/>
    <mergeCell ref="R79:S79"/>
    <mergeCell ref="R80:S80"/>
    <mergeCell ref="H84:K84"/>
    <mergeCell ref="A103:C104"/>
    <mergeCell ref="D103:E104"/>
    <mergeCell ref="F103:F104"/>
    <mergeCell ref="G103:H104"/>
    <mergeCell ref="I103:V104"/>
    <mergeCell ref="AD98:AK99"/>
    <mergeCell ref="A102:C102"/>
    <mergeCell ref="D102:H102"/>
    <mergeCell ref="N98:P98"/>
    <mergeCell ref="Q98:Z99"/>
    <mergeCell ref="Z5:AK5"/>
    <mergeCell ref="I105:V106"/>
    <mergeCell ref="I102:V102"/>
    <mergeCell ref="A101:Q101"/>
    <mergeCell ref="W94:AK94"/>
    <mergeCell ref="E82:G82"/>
    <mergeCell ref="AE82:AG82"/>
    <mergeCell ref="AH82:AK82"/>
    <mergeCell ref="R21:R22"/>
    <mergeCell ref="A9:R9"/>
    <mergeCell ref="A6:J6"/>
    <mergeCell ref="A8:AK8"/>
    <mergeCell ref="Z6:AA7"/>
    <mergeCell ref="AB6:AC7"/>
    <mergeCell ref="AD6:AD7"/>
    <mergeCell ref="AE6:AF7"/>
    <mergeCell ref="AG6:AG7"/>
    <mergeCell ref="AH6:AI7"/>
    <mergeCell ref="AJ6:AJ7"/>
    <mergeCell ref="V21:AK22"/>
    <mergeCell ref="S21:S22"/>
    <mergeCell ref="P21:Q22"/>
    <mergeCell ref="W79:X79"/>
    <mergeCell ref="AB79:AD79"/>
    <mergeCell ref="A11:G11"/>
    <mergeCell ref="A12:G12"/>
    <mergeCell ref="I13:K13"/>
    <mergeCell ref="M13:P13"/>
    <mergeCell ref="Q13:AK14"/>
    <mergeCell ref="Y16:AB16"/>
    <mergeCell ref="AD16:AF16"/>
    <mergeCell ref="AH16:AK16"/>
    <mergeCell ref="H15:X16"/>
    <mergeCell ref="A13:G14"/>
    <mergeCell ref="H11:AK12"/>
    <mergeCell ref="Y15:AC15"/>
    <mergeCell ref="A1:B5"/>
    <mergeCell ref="C1:G1"/>
    <mergeCell ref="H1:L1"/>
    <mergeCell ref="M1:Q1"/>
    <mergeCell ref="R1:V1"/>
    <mergeCell ref="C2:G5"/>
    <mergeCell ref="H2:L5"/>
    <mergeCell ref="M2:Q5"/>
    <mergeCell ref="R2:V5"/>
    <mergeCell ref="U93:V93"/>
    <mergeCell ref="W102:AK102"/>
    <mergeCell ref="W103:AK104"/>
    <mergeCell ref="W105:AK106"/>
    <mergeCell ref="AA98:AC99"/>
    <mergeCell ref="M47:O47"/>
    <mergeCell ref="Q47:R47"/>
    <mergeCell ref="S47:T47"/>
    <mergeCell ref="V47:Y47"/>
    <mergeCell ref="M48:O48"/>
    <mergeCell ref="Y51:AA52"/>
    <mergeCell ref="W91:AK91"/>
    <mergeCell ref="W82:X82"/>
    <mergeCell ref="AB82:AD82"/>
    <mergeCell ref="A94:Q94"/>
    <mergeCell ref="R94:S94"/>
    <mergeCell ref="U94:V94"/>
    <mergeCell ref="A97:P97"/>
    <mergeCell ref="A98:M99"/>
    <mergeCell ref="A95:V95"/>
    <mergeCell ref="A105:C106"/>
    <mergeCell ref="D105:E106"/>
    <mergeCell ref="F105:F106"/>
    <mergeCell ref="G105:H106"/>
    <mergeCell ref="N24:O24"/>
    <mergeCell ref="U23:V23"/>
    <mergeCell ref="U24:V24"/>
    <mergeCell ref="AA44:AF44"/>
    <mergeCell ref="S48:T48"/>
    <mergeCell ref="V48:Y48"/>
    <mergeCell ref="M49:O49"/>
    <mergeCell ref="A31:B33"/>
    <mergeCell ref="C31:O33"/>
    <mergeCell ref="P31:Q33"/>
    <mergeCell ref="R31:V33"/>
    <mergeCell ref="AC31:AF33"/>
    <mergeCell ref="S49:T49"/>
    <mergeCell ref="V49:Y49"/>
    <mergeCell ref="AC45:AK46"/>
    <mergeCell ref="AG47:AH47"/>
    <mergeCell ref="M45:O45"/>
    <mergeCell ref="Q45:R45"/>
    <mergeCell ref="S45:T45"/>
    <mergeCell ref="V45:Y45"/>
    <mergeCell ref="M46:O46"/>
    <mergeCell ref="Q46:R46"/>
    <mergeCell ref="R23:T23"/>
    <mergeCell ref="Q38:R38"/>
  </mergeCells>
  <phoneticPr fontId="3"/>
  <conditionalFormatting sqref="W32:X32">
    <cfRule type="expression" dxfId="3" priority="19">
      <formula>$P$31&lt;1</formula>
    </cfRule>
    <cfRule type="expression" dxfId="2" priority="20">
      <formula>$P$31&lt;12</formula>
    </cfRule>
  </conditionalFormatting>
  <conditionalFormatting sqref="Y32:Z32">
    <cfRule type="expression" dxfId="1" priority="22">
      <formula>$P$31=12</formula>
    </cfRule>
  </conditionalFormatting>
  <conditionalFormatting sqref="AA32:AB32">
    <cfRule type="expression" dxfId="0" priority="21">
      <formula>$P$31&gt;12</formula>
    </cfRule>
  </conditionalFormatting>
  <pageMargins left="0.78740157480314965" right="0.19685039370078741" top="0.35433070866141736" bottom="0.2362204724409449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使用料!$A$1:$A$22</xm:f>
          </x14:formula1>
          <xm:sqref>A27:H29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/>
  </sheetViews>
  <sheetFormatPr defaultRowHeight="13.5" x14ac:dyDescent="0.15"/>
  <cols>
    <col min="1" max="1" width="27.125" customWidth="1"/>
    <col min="4" max="4" width="25.125" customWidth="1"/>
  </cols>
  <sheetData>
    <row r="1" spans="1:18" x14ac:dyDescent="0.15">
      <c r="A1" t="s">
        <v>113</v>
      </c>
      <c r="B1">
        <v>6000</v>
      </c>
      <c r="D1" t="s">
        <v>6</v>
      </c>
      <c r="E1">
        <v>5000</v>
      </c>
    </row>
    <row r="2" spans="1:18" x14ac:dyDescent="0.15">
      <c r="A2" t="s">
        <v>170</v>
      </c>
      <c r="B2">
        <v>1200</v>
      </c>
      <c r="D2" t="s">
        <v>8</v>
      </c>
      <c r="E2">
        <v>1000</v>
      </c>
    </row>
    <row r="3" spans="1:18" x14ac:dyDescent="0.15">
      <c r="A3" t="s">
        <v>149</v>
      </c>
      <c r="B3">
        <v>360</v>
      </c>
      <c r="D3" t="s">
        <v>10</v>
      </c>
      <c r="E3">
        <v>1000</v>
      </c>
    </row>
    <row r="4" spans="1:18" x14ac:dyDescent="0.15">
      <c r="A4" t="s">
        <v>152</v>
      </c>
      <c r="B4">
        <v>360</v>
      </c>
      <c r="D4" t="s">
        <v>12</v>
      </c>
      <c r="E4">
        <v>1000</v>
      </c>
    </row>
    <row r="5" spans="1:18" x14ac:dyDescent="0.15">
      <c r="A5" t="s">
        <v>154</v>
      </c>
      <c r="B5">
        <v>480</v>
      </c>
      <c r="D5" t="s">
        <v>184</v>
      </c>
      <c r="E5">
        <v>2000</v>
      </c>
    </row>
    <row r="6" spans="1:18" x14ac:dyDescent="0.15">
      <c r="A6" t="s">
        <v>143</v>
      </c>
      <c r="B6">
        <v>600</v>
      </c>
      <c r="D6" t="s">
        <v>185</v>
      </c>
      <c r="E6" s="77">
        <v>1000</v>
      </c>
    </row>
    <row r="7" spans="1:18" x14ac:dyDescent="0.15">
      <c r="A7" t="s">
        <v>164</v>
      </c>
      <c r="B7">
        <v>700</v>
      </c>
      <c r="D7" t="s">
        <v>186</v>
      </c>
      <c r="E7" s="76">
        <v>6000</v>
      </c>
    </row>
    <row r="8" spans="1:18" x14ac:dyDescent="0.15">
      <c r="A8" t="s">
        <v>165</v>
      </c>
      <c r="B8">
        <v>700</v>
      </c>
      <c r="D8" t="s">
        <v>112</v>
      </c>
      <c r="E8">
        <v>1800</v>
      </c>
    </row>
    <row r="9" spans="1:18" x14ac:dyDescent="0.15">
      <c r="A9" t="s">
        <v>166</v>
      </c>
      <c r="B9">
        <v>400</v>
      </c>
      <c r="D9" s="2" t="s">
        <v>193</v>
      </c>
      <c r="E9">
        <v>100</v>
      </c>
      <c r="F9" s="2"/>
      <c r="G9" s="2"/>
      <c r="H9" s="2"/>
      <c r="I9" s="2"/>
      <c r="J9" s="2"/>
      <c r="K9" s="2"/>
      <c r="L9" s="2"/>
      <c r="M9" s="2"/>
      <c r="N9" s="2"/>
      <c r="R9" s="93"/>
    </row>
    <row r="10" spans="1:18" x14ac:dyDescent="0.15">
      <c r="A10" t="s">
        <v>167</v>
      </c>
      <c r="B10">
        <v>600</v>
      </c>
      <c r="D10" s="2" t="s">
        <v>195</v>
      </c>
      <c r="E10">
        <v>150</v>
      </c>
      <c r="F10" s="2"/>
      <c r="G10" s="2"/>
      <c r="H10" s="2"/>
      <c r="I10" s="2"/>
      <c r="J10" s="2"/>
      <c r="K10" s="2"/>
      <c r="L10" s="2"/>
      <c r="M10" s="2"/>
      <c r="N10" s="2"/>
      <c r="R10" s="93"/>
    </row>
    <row r="11" spans="1:18" x14ac:dyDescent="0.15">
      <c r="A11" t="s">
        <v>145</v>
      </c>
      <c r="B11">
        <v>300</v>
      </c>
      <c r="D11" s="2" t="s">
        <v>199</v>
      </c>
      <c r="E11">
        <v>300</v>
      </c>
      <c r="F11" s="94"/>
      <c r="G11" s="94"/>
      <c r="H11" s="2"/>
      <c r="I11" s="2"/>
      <c r="J11" s="2"/>
      <c r="K11" s="2"/>
      <c r="L11" s="2"/>
      <c r="M11" s="2"/>
      <c r="N11" s="2"/>
      <c r="R11" s="93"/>
    </row>
    <row r="12" spans="1:18" x14ac:dyDescent="0.15">
      <c r="A12" t="s">
        <v>147</v>
      </c>
      <c r="B12">
        <v>300</v>
      </c>
      <c r="D12" s="2" t="s">
        <v>201</v>
      </c>
      <c r="E12">
        <v>150</v>
      </c>
      <c r="F12" s="2"/>
      <c r="G12" s="2"/>
      <c r="H12" s="2"/>
      <c r="I12" s="2"/>
      <c r="J12" s="2"/>
      <c r="K12" s="2"/>
      <c r="L12" s="2"/>
      <c r="M12" s="2"/>
      <c r="N12" s="2"/>
      <c r="R12" s="93"/>
    </row>
    <row r="13" spans="1:18" x14ac:dyDescent="0.15">
      <c r="A13" t="s">
        <v>150</v>
      </c>
      <c r="B13">
        <v>300</v>
      </c>
      <c r="D13" s="2" t="s">
        <v>203</v>
      </c>
      <c r="E13">
        <v>800</v>
      </c>
      <c r="F13" s="2"/>
      <c r="G13" s="2"/>
      <c r="H13" s="2"/>
      <c r="I13" s="2"/>
      <c r="J13" s="2"/>
      <c r="K13" s="2"/>
      <c r="L13" s="2"/>
      <c r="M13" s="2"/>
      <c r="N13" s="2"/>
      <c r="R13" s="93"/>
    </row>
    <row r="14" spans="1:18" x14ac:dyDescent="0.15">
      <c r="A14" t="s">
        <v>153</v>
      </c>
      <c r="B14">
        <v>300</v>
      </c>
    </row>
    <row r="15" spans="1:18" x14ac:dyDescent="0.15">
      <c r="A15" t="s">
        <v>155</v>
      </c>
      <c r="B15">
        <v>300</v>
      </c>
    </row>
    <row r="16" spans="1:18" x14ac:dyDescent="0.15">
      <c r="A16" t="s">
        <v>156</v>
      </c>
      <c r="B16">
        <v>300</v>
      </c>
    </row>
    <row r="17" spans="1:2" x14ac:dyDescent="0.15">
      <c r="A17" t="s">
        <v>146</v>
      </c>
      <c r="B17">
        <v>400</v>
      </c>
    </row>
    <row r="18" spans="1:2" x14ac:dyDescent="0.15">
      <c r="A18" t="s">
        <v>148</v>
      </c>
      <c r="B18">
        <v>400</v>
      </c>
    </row>
    <row r="19" spans="1:2" x14ac:dyDescent="0.15">
      <c r="A19" t="s">
        <v>151</v>
      </c>
      <c r="B19">
        <v>400</v>
      </c>
    </row>
    <row r="20" spans="1:2" x14ac:dyDescent="0.15">
      <c r="A20" t="s">
        <v>168</v>
      </c>
      <c r="B20">
        <v>300</v>
      </c>
    </row>
    <row r="21" spans="1:2" x14ac:dyDescent="0.15">
      <c r="A21" t="s">
        <v>169</v>
      </c>
      <c r="B21">
        <v>300</v>
      </c>
    </row>
    <row r="22" spans="1:2" x14ac:dyDescent="0.15">
      <c r="A22" t="s">
        <v>157</v>
      </c>
      <c r="B22">
        <v>400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ベース</vt:lpstr>
      <vt:lpstr>使用料</vt:lpstr>
      <vt:lpstr>ベース!Print_Area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bihoro137</dc:creator>
  <cp:lastModifiedBy>山本 敦士</cp:lastModifiedBy>
  <cp:lastPrinted>2025-12-30T02:19:13Z</cp:lastPrinted>
  <dcterms:created xsi:type="dcterms:W3CDTF">2018-01-11T07:23:56Z</dcterms:created>
  <dcterms:modified xsi:type="dcterms:W3CDTF">2025-12-30T02:19:17Z</dcterms:modified>
</cp:coreProperties>
</file>