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4\政策財務\統計調査係\美幌町統計書\H29統計書\☆H29統計書エクセルデータ\"/>
    </mc:Choice>
  </mc:AlternateContent>
  <bookViews>
    <workbookView xWindow="-15" yWindow="3750" windowWidth="20520" windowHeight="3795" firstSheet="6" activeTab="7"/>
  </bookViews>
  <sheets>
    <sheet name="表-児童生徒数の推移" sheetId="25" r:id="rId1"/>
    <sheet name="100学校数､在学者数及び教員数" sheetId="23" r:id="rId2"/>
    <sheet name="101小学校一覧102小学校の概況" sheetId="15" r:id="rId3"/>
    <sheet name="103中学校一覧104中学校の概況" sheetId="13" r:id="rId4"/>
    <sheet name="105高等学校一覧106高等学校の概況" sheetId="11" r:id="rId5"/>
    <sheet name="107幼稚園一覧108幼稚園の概況" sheetId="8" r:id="rId6"/>
    <sheet name="109卒業の状況（中学校） (1)産業別就職者数" sheetId="22" r:id="rId7"/>
    <sheet name="109(2)卒業後の進路" sheetId="18" r:id="rId8"/>
    <sheet name="110図書分類別蔵書冊数・111利用状況" sheetId="26" r:id="rId9"/>
    <sheet name="112町民会館会場別使用状況" sheetId="28" r:id="rId10"/>
    <sheet name="113町民会館行事別使用状況" sheetId="29" r:id="rId11"/>
    <sheet name="114ﾄﾚｾﾝ115ｽﾎﾟｾﾝ116あさひ体育ｾﾝﾀｰ用状況 " sheetId="31" r:id="rId12"/>
    <sheet name="117B&amp;G118ﾘﾘｰ山ｽｷｰ場119ﾊﾟｰｸｺﾞﾙﾌ場利用" sheetId="40" r:id="rId13"/>
    <sheet name="120ｺﾐｭﾆﾃｨｾﾝﾀｰ利用状況121博物館等入館者状況" sheetId="36" r:id="rId14"/>
    <sheet name="122ﾏﾅﾋﾞﾃｨｰｾﾝﾀｰ利用状況" sheetId="39" r:id="rId15"/>
  </sheets>
  <definedNames>
    <definedName name="OLE_LINK2" localSheetId="5">'107幼稚園一覧108幼稚園の概況'!#REF!</definedName>
    <definedName name="_xlnm.Print_Area" localSheetId="1">'100学校数､在学者数及び教員数'!$A$1:$P$50</definedName>
    <definedName name="_xlnm.Print_Area" localSheetId="2">'101小学校一覧102小学校の概況'!$A$1:$Z$61</definedName>
    <definedName name="_xlnm.Print_Area" localSheetId="3">'103中学校一覧104中学校の概況'!$A$1:$V$60</definedName>
    <definedName name="_xlnm.Print_Area" localSheetId="4">'105高等学校一覧106高等学校の概況'!$A$1:$AE$62</definedName>
    <definedName name="_xlnm.Print_Area" localSheetId="5">'107幼稚園一覧108幼稚園の概況'!$A$1:$I$57</definedName>
    <definedName name="_xlnm.Print_Area" localSheetId="7">'109(2)卒業後の進路'!$A$1:$S$97</definedName>
    <definedName name="_xlnm.Print_Area" localSheetId="6">'109卒業の状況（中学校） (1)産業別就職者数'!$A$1:$M$49</definedName>
    <definedName name="_xlnm.Print_Area" localSheetId="8">'110図書分類別蔵書冊数・111利用状況'!$A$1:$L$96</definedName>
    <definedName name="_xlnm.Print_Area" localSheetId="9">'112町民会館会場別使用状況'!$A$1:$V$95</definedName>
    <definedName name="_xlnm.Print_Area" localSheetId="10">'113町民会館行事別使用状況'!$A$1:$W$96</definedName>
    <definedName name="_xlnm.Print_Area" localSheetId="11">'114ﾄﾚｾﾝ115ｽﾎﾟｾﾝ116あさひ体育ｾﾝﾀｰ用状況 '!$A$1:$S$98</definedName>
    <definedName name="_xlnm.Print_Area" localSheetId="13">'120ｺﾐｭﾆﾃｨｾﾝﾀｰ利用状況121博物館等入館者状況'!$A$1:$P$87</definedName>
    <definedName name="_xlnm.Print_Area" localSheetId="14">'122ﾏﾅﾋﾞﾃｨｰｾﾝﾀｰ利用状況'!$A$1:$H$44</definedName>
    <definedName name="_xlnm.Print_Area" localSheetId="0">'表-児童生徒数の推移'!$A$1:$J$56</definedName>
  </definedNames>
  <calcPr calcId="162913"/>
</workbook>
</file>

<file path=xl/calcChain.xml><?xml version="1.0" encoding="utf-8"?>
<calcChain xmlns="http://schemas.openxmlformats.org/spreadsheetml/2006/main">
  <c r="O46" i="18" l="1"/>
  <c r="N46" i="18" s="1"/>
  <c r="O47" i="18" l="1"/>
  <c r="G9" i="13" l="1"/>
  <c r="G8" i="13"/>
  <c r="F9" i="13"/>
  <c r="F8" i="13"/>
  <c r="K8" i="13"/>
  <c r="H8" i="15"/>
  <c r="G8" i="15"/>
  <c r="F8" i="15"/>
  <c r="B7" i="15"/>
  <c r="G47" i="18"/>
  <c r="P47" i="18" s="1"/>
  <c r="F47" i="18"/>
  <c r="P46" i="18"/>
  <c r="H46" i="18"/>
  <c r="G46" i="18"/>
  <c r="J46" i="18"/>
  <c r="F45" i="18"/>
  <c r="O45" i="18"/>
  <c r="N45" i="18" s="1"/>
  <c r="P45" i="18"/>
  <c r="H45" i="18"/>
  <c r="E45" i="18"/>
  <c r="G45" i="18"/>
  <c r="P44" i="18"/>
  <c r="O44" i="18"/>
  <c r="N44" i="18"/>
  <c r="E44" i="18"/>
  <c r="G44" i="18"/>
  <c r="F44" i="18"/>
  <c r="E47" i="18" l="1"/>
  <c r="N47" i="18"/>
  <c r="G48" i="18"/>
  <c r="N48" i="18"/>
  <c r="B48" i="18"/>
  <c r="B47" i="18"/>
  <c r="B46" i="18"/>
  <c r="B45" i="18"/>
  <c r="B44" i="18"/>
  <c r="T9" i="13"/>
  <c r="T8" i="13"/>
  <c r="Q9" i="13"/>
  <c r="Q8" i="13"/>
  <c r="N9" i="13"/>
  <c r="N8" i="13"/>
  <c r="K9" i="13"/>
  <c r="H8" i="13"/>
  <c r="H9" i="13"/>
  <c r="E9" i="13"/>
  <c r="E8" i="13"/>
  <c r="B9" i="13"/>
  <c r="B8" i="13"/>
  <c r="B7" i="13" s="1"/>
  <c r="V7" i="13"/>
  <c r="U7" i="13"/>
  <c r="S7" i="13"/>
  <c r="R7" i="13"/>
  <c r="P7" i="13"/>
  <c r="O7" i="13"/>
  <c r="M7" i="13"/>
  <c r="L7" i="13"/>
  <c r="J7" i="13"/>
  <c r="I7" i="13"/>
  <c r="G7" i="13"/>
  <c r="F7" i="13"/>
  <c r="D7" i="13"/>
  <c r="C7" i="13"/>
  <c r="S60" i="15"/>
  <c r="S59" i="15"/>
  <c r="S58" i="15"/>
  <c r="S57" i="15"/>
  <c r="S56" i="15"/>
  <c r="G60" i="15"/>
  <c r="G59" i="15"/>
  <c r="G58" i="15"/>
  <c r="G57" i="15"/>
  <c r="G56" i="15"/>
  <c r="X10" i="15"/>
  <c r="X9" i="15"/>
  <c r="X8" i="15"/>
  <c r="U10" i="15"/>
  <c r="U9" i="15"/>
  <c r="U8" i="15"/>
  <c r="H10" i="15"/>
  <c r="G10" i="15"/>
  <c r="H9" i="15"/>
  <c r="G9" i="15"/>
  <c r="Z7" i="15"/>
  <c r="Y7" i="15"/>
  <c r="W7" i="15"/>
  <c r="V7" i="15"/>
  <c r="T7" i="15"/>
  <c r="S7" i="15"/>
  <c r="R7" i="15"/>
  <c r="Q7" i="15"/>
  <c r="P7" i="15"/>
  <c r="O7" i="15"/>
  <c r="N7" i="15"/>
  <c r="M7" i="15"/>
  <c r="L7" i="15"/>
  <c r="K7" i="15"/>
  <c r="J7" i="15"/>
  <c r="I7" i="15"/>
  <c r="E7" i="15"/>
  <c r="C7" i="15"/>
  <c r="E7" i="13" l="1"/>
  <c r="E48" i="18"/>
  <c r="T7" i="13"/>
  <c r="Q7" i="13"/>
  <c r="N7" i="13"/>
  <c r="K7" i="13"/>
  <c r="H7" i="13"/>
  <c r="X7" i="15"/>
  <c r="U7" i="15"/>
  <c r="F10" i="15"/>
  <c r="H7" i="15"/>
  <c r="F9" i="15"/>
  <c r="G7" i="15"/>
  <c r="G40" i="39"/>
  <c r="G43" i="39"/>
  <c r="G42" i="39"/>
  <c r="G41" i="39"/>
  <c r="G39" i="39"/>
  <c r="G38" i="39"/>
  <c r="F7" i="15" l="1"/>
  <c r="L78" i="36"/>
  <c r="L83" i="36"/>
  <c r="L82" i="36"/>
  <c r="L81" i="36"/>
  <c r="L80" i="36"/>
  <c r="L79" i="36"/>
  <c r="V55" i="40" l="1"/>
  <c r="J55" i="40"/>
  <c r="F55" i="40"/>
  <c r="O55" i="40" s="1"/>
  <c r="V54" i="40"/>
  <c r="J54" i="40"/>
  <c r="F54" i="40"/>
  <c r="O54" i="40" s="1"/>
  <c r="V53" i="40"/>
  <c r="J53" i="40"/>
  <c r="F53" i="40"/>
  <c r="O53" i="40" s="1"/>
  <c r="V52" i="40"/>
  <c r="J52" i="40"/>
  <c r="F52" i="40"/>
  <c r="O52" i="40" s="1"/>
  <c r="V51" i="40"/>
  <c r="J51" i="40"/>
  <c r="F51" i="40"/>
  <c r="O51" i="40" s="1"/>
  <c r="V50" i="40"/>
  <c r="J50" i="40"/>
  <c r="F50" i="40"/>
  <c r="O50" i="40" s="1"/>
  <c r="V29" i="40"/>
  <c r="U29" i="40"/>
  <c r="T29" i="40"/>
  <c r="S29" i="40"/>
  <c r="R29" i="40"/>
  <c r="V20" i="40"/>
  <c r="U20" i="40"/>
  <c r="T20" i="40"/>
  <c r="S20" i="40"/>
  <c r="R20" i="40"/>
  <c r="Q29" i="40"/>
  <c r="Q20" i="40"/>
  <c r="P29" i="40"/>
  <c r="P20" i="40"/>
  <c r="O20" i="40"/>
  <c r="O29" i="40"/>
  <c r="B31" i="40"/>
  <c r="B30" i="40"/>
  <c r="B29" i="40"/>
  <c r="B28" i="40"/>
  <c r="B27" i="40"/>
  <c r="L96" i="31" l="1"/>
  <c r="B96" i="31"/>
  <c r="L95" i="31"/>
  <c r="B95" i="31"/>
  <c r="L94" i="31"/>
  <c r="B94" i="31"/>
  <c r="L93" i="31"/>
  <c r="B93" i="31"/>
  <c r="L92" i="31"/>
  <c r="B92" i="31"/>
  <c r="S47" i="31"/>
  <c r="S46" i="31"/>
  <c r="S45" i="31"/>
  <c r="S44" i="31"/>
  <c r="S43" i="31"/>
  <c r="U95" i="29" l="1"/>
  <c r="T95" i="29"/>
  <c r="U94" i="29"/>
  <c r="W94" i="29" s="1"/>
  <c r="T94" i="29"/>
  <c r="V94" i="29" s="1"/>
  <c r="U93" i="29"/>
  <c r="T93" i="29"/>
  <c r="U92" i="29"/>
  <c r="W92" i="29" s="1"/>
  <c r="T92" i="29"/>
  <c r="V92" i="29" s="1"/>
  <c r="U91" i="29"/>
  <c r="T91" i="29"/>
  <c r="S48" i="29"/>
  <c r="R48" i="29"/>
  <c r="S47" i="29"/>
  <c r="R47" i="29"/>
  <c r="S46" i="29"/>
  <c r="R46" i="29"/>
  <c r="S45" i="29"/>
  <c r="R45" i="29"/>
  <c r="S44" i="29"/>
  <c r="R44" i="29"/>
  <c r="S93" i="28"/>
  <c r="Q93" i="28"/>
  <c r="S92" i="28"/>
  <c r="Q92" i="28"/>
  <c r="P92" i="28"/>
  <c r="U92" i="28" s="1"/>
  <c r="M92" i="28"/>
  <c r="J92" i="28"/>
  <c r="G92" i="28"/>
  <c r="D92" i="28"/>
  <c r="S91" i="28"/>
  <c r="Q91" i="28"/>
  <c r="P91" i="28"/>
  <c r="M91" i="28"/>
  <c r="J91" i="28"/>
  <c r="G91" i="28"/>
  <c r="D91" i="28"/>
  <c r="S90" i="28"/>
  <c r="Q90" i="28"/>
  <c r="P90" i="28"/>
  <c r="M90" i="28"/>
  <c r="J90" i="28"/>
  <c r="G90" i="28"/>
  <c r="D90" i="28"/>
  <c r="S89" i="28"/>
  <c r="Q89" i="28"/>
  <c r="P89" i="28"/>
  <c r="U89" i="28" s="1"/>
  <c r="M89" i="28"/>
  <c r="J89" i="28"/>
  <c r="G89" i="28"/>
  <c r="D89" i="28"/>
  <c r="S88" i="28"/>
  <c r="Q88" i="28"/>
  <c r="P47" i="28"/>
  <c r="M47" i="28"/>
  <c r="J47" i="28"/>
  <c r="G47" i="28"/>
  <c r="D47" i="28"/>
  <c r="U93" i="28" s="1"/>
  <c r="V46" i="28"/>
  <c r="S46" i="28"/>
  <c r="P46" i="28"/>
  <c r="M46" i="28"/>
  <c r="J46" i="28"/>
  <c r="G46" i="28"/>
  <c r="D46" i="28"/>
  <c r="V45" i="28"/>
  <c r="S45" i="28"/>
  <c r="P45" i="28"/>
  <c r="M45" i="28"/>
  <c r="J45" i="28"/>
  <c r="G45" i="28"/>
  <c r="D45" i="28"/>
  <c r="V44" i="28"/>
  <c r="S44" i="28"/>
  <c r="P44" i="28"/>
  <c r="M44" i="28"/>
  <c r="J44" i="28"/>
  <c r="G44" i="28"/>
  <c r="D44" i="28"/>
  <c r="V43" i="28"/>
  <c r="S43" i="28"/>
  <c r="P43" i="28"/>
  <c r="M43" i="28"/>
  <c r="J43" i="28"/>
  <c r="G43" i="28"/>
  <c r="D43" i="28"/>
  <c r="D42" i="28"/>
  <c r="U88" i="28" s="1"/>
  <c r="V91" i="29" l="1"/>
  <c r="V93" i="29"/>
  <c r="V95" i="29"/>
  <c r="W91" i="29"/>
  <c r="W93" i="29"/>
  <c r="W95" i="29"/>
  <c r="U91" i="28"/>
  <c r="U90" i="28"/>
  <c r="Y11" i="11" l="1"/>
  <c r="X11" i="11"/>
  <c r="W11" i="11"/>
  <c r="V11" i="11"/>
  <c r="S11" i="11"/>
  <c r="R11" i="11"/>
  <c r="Q11" i="11"/>
  <c r="I11" i="11"/>
  <c r="H11" i="11"/>
  <c r="G11" i="11"/>
  <c r="F11" i="11"/>
  <c r="E11" i="11"/>
  <c r="D11" i="11"/>
  <c r="S87" i="28" l="1"/>
  <c r="Q87" i="28"/>
  <c r="U86" i="28"/>
  <c r="S86" i="28"/>
  <c r="Q86" i="28"/>
  <c r="U85" i="28"/>
  <c r="S85" i="28"/>
  <c r="Q85" i="28"/>
  <c r="U84" i="28"/>
  <c r="S84" i="28"/>
  <c r="Q84" i="28"/>
  <c r="S83" i="28"/>
  <c r="Q83" i="28"/>
  <c r="S82" i="28"/>
  <c r="Q82" i="28"/>
  <c r="S81" i="28"/>
  <c r="Q81" i="28"/>
  <c r="S80" i="28"/>
  <c r="Q80" i="28"/>
  <c r="S79" i="28"/>
  <c r="Q79" i="28"/>
  <c r="S78" i="28"/>
  <c r="Q78" i="28"/>
  <c r="S77" i="28"/>
  <c r="Q77" i="28"/>
  <c r="S76" i="28"/>
  <c r="Q76" i="28"/>
  <c r="S75" i="28"/>
  <c r="Q75" i="28"/>
  <c r="S74" i="28"/>
  <c r="Q74" i="28"/>
  <c r="S73" i="28"/>
  <c r="Q73" i="28"/>
  <c r="S72" i="28"/>
  <c r="Q72" i="28"/>
  <c r="S71" i="28"/>
  <c r="Q71" i="28"/>
  <c r="S70" i="28"/>
  <c r="Q70" i="28"/>
  <c r="S69" i="28"/>
  <c r="Q69" i="28"/>
  <c r="S68" i="28"/>
  <c r="Q68" i="28"/>
  <c r="S67" i="28"/>
  <c r="Q67" i="28"/>
  <c r="S66" i="28"/>
  <c r="Q66" i="28"/>
  <c r="S65" i="28"/>
  <c r="Q65" i="28"/>
  <c r="S64" i="28"/>
  <c r="Q64" i="28"/>
  <c r="S63" i="28"/>
  <c r="Q63" i="28"/>
  <c r="S62" i="28"/>
  <c r="Q62" i="28"/>
  <c r="S61" i="28"/>
  <c r="Q61" i="28"/>
  <c r="S60" i="28"/>
  <c r="Q60" i="28"/>
  <c r="S59" i="28"/>
  <c r="Q59" i="28"/>
  <c r="S58" i="28"/>
  <c r="Q58" i="28"/>
  <c r="S57" i="28"/>
  <c r="Q57" i="28"/>
  <c r="S56" i="28"/>
  <c r="Q56" i="28"/>
  <c r="S55" i="28"/>
  <c r="Q55" i="28"/>
  <c r="S54" i="28"/>
  <c r="Q54" i="28"/>
  <c r="S53" i="28"/>
  <c r="Q53" i="28"/>
  <c r="S52" i="28"/>
  <c r="Q52" i="28"/>
  <c r="D41" i="28"/>
  <c r="U87" i="28" s="1"/>
  <c r="G37" i="39" l="1"/>
  <c r="G36" i="39"/>
  <c r="G35" i="39"/>
  <c r="G34" i="39"/>
  <c r="L71" i="36"/>
  <c r="L70" i="36"/>
  <c r="L69" i="36"/>
  <c r="L68" i="36"/>
  <c r="L67" i="36"/>
  <c r="L66" i="36"/>
  <c r="L65" i="36"/>
  <c r="L64" i="36"/>
  <c r="L63" i="36"/>
  <c r="L62" i="36"/>
  <c r="L61" i="36"/>
  <c r="L60" i="36"/>
  <c r="L59" i="36"/>
  <c r="L58" i="36"/>
  <c r="L57" i="36"/>
  <c r="B84" i="26"/>
  <c r="P53" i="28"/>
  <c r="P54" i="28"/>
  <c r="P55" i="28"/>
  <c r="P56" i="28"/>
  <c r="P57" i="28"/>
  <c r="P58" i="28"/>
  <c r="P59" i="28"/>
  <c r="P60" i="28"/>
  <c r="P61" i="28"/>
  <c r="P62" i="28"/>
  <c r="P63" i="28"/>
  <c r="P64" i="28"/>
  <c r="P65" i="28"/>
  <c r="P66" i="28"/>
  <c r="P67" i="28"/>
  <c r="P68" i="28"/>
  <c r="P69" i="28"/>
  <c r="P70" i="28"/>
  <c r="P71" i="28"/>
  <c r="P7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D53" i="28"/>
  <c r="D54" i="28"/>
  <c r="D55" i="28"/>
  <c r="D56" i="28"/>
  <c r="D57" i="28"/>
  <c r="D58" i="28"/>
  <c r="D59" i="28"/>
  <c r="D60" i="28"/>
  <c r="D61" i="28"/>
  <c r="D62" i="28"/>
  <c r="D63" i="28"/>
  <c r="D64" i="28"/>
  <c r="D65" i="28"/>
  <c r="D66" i="28"/>
  <c r="D67" i="28"/>
  <c r="D68" i="28"/>
  <c r="D69" i="28"/>
  <c r="D70" i="28"/>
  <c r="D71" i="28"/>
  <c r="D72" i="28"/>
  <c r="D73" i="28"/>
  <c r="D74" i="28"/>
  <c r="D75" i="28"/>
  <c r="D76" i="28"/>
  <c r="D77" i="28"/>
  <c r="D78" i="28"/>
  <c r="D79" i="28"/>
  <c r="D80" i="28"/>
  <c r="D81" i="28"/>
  <c r="D82" i="28"/>
  <c r="D83" i="28"/>
  <c r="V7" i="28"/>
  <c r="V8" i="28"/>
  <c r="V9" i="28"/>
  <c r="V10" i="28"/>
  <c r="V11" i="28"/>
  <c r="V12" i="28"/>
  <c r="V13" i="28"/>
  <c r="V14" i="28"/>
  <c r="V15" i="28"/>
  <c r="V16" i="28"/>
  <c r="V17" i="28"/>
  <c r="V18" i="28"/>
  <c r="V19" i="28"/>
  <c r="V20" i="28"/>
  <c r="V21" i="28"/>
  <c r="V22" i="28"/>
  <c r="V23" i="28"/>
  <c r="V24" i="28"/>
  <c r="V25" i="28"/>
  <c r="V26" i="28"/>
  <c r="V27" i="28"/>
  <c r="V28" i="28"/>
  <c r="V29" i="28"/>
  <c r="V30" i="28"/>
  <c r="V31" i="28"/>
  <c r="V32" i="28"/>
  <c r="V33" i="28"/>
  <c r="V34" i="28"/>
  <c r="V35" i="28"/>
  <c r="V36" i="28"/>
  <c r="V37" i="28"/>
  <c r="S7" i="28"/>
  <c r="S8" i="28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S22" i="28"/>
  <c r="S23" i="28"/>
  <c r="S24" i="28"/>
  <c r="S25" i="28"/>
  <c r="S26" i="28"/>
  <c r="S27" i="28"/>
  <c r="S28" i="28"/>
  <c r="S29" i="28"/>
  <c r="S30" i="28"/>
  <c r="S31" i="28"/>
  <c r="S32" i="28"/>
  <c r="S33" i="28"/>
  <c r="S34" i="28"/>
  <c r="S35" i="28"/>
  <c r="S36" i="28"/>
  <c r="S37" i="28"/>
  <c r="P52" i="28"/>
  <c r="M52" i="28"/>
  <c r="J52" i="28"/>
  <c r="G52" i="28"/>
  <c r="D52" i="28"/>
  <c r="V6" i="28"/>
  <c r="S6" i="28"/>
  <c r="D7" i="28"/>
  <c r="D8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6" i="28"/>
  <c r="B34" i="26"/>
  <c r="G33" i="39"/>
  <c r="G32" i="39"/>
  <c r="G31" i="39"/>
  <c r="G30" i="39"/>
  <c r="G29" i="39"/>
  <c r="U80" i="28" l="1"/>
  <c r="U79" i="28"/>
  <c r="U82" i="28"/>
  <c r="U78" i="28"/>
  <c r="U74" i="28"/>
  <c r="U76" i="28"/>
  <c r="U83" i="28"/>
  <c r="U75" i="28"/>
  <c r="U81" i="28"/>
  <c r="U77" i="28"/>
  <c r="U73" i="28"/>
  <c r="U52" i="28"/>
  <c r="U72" i="28"/>
  <c r="U71" i="28"/>
  <c r="U70" i="28"/>
  <c r="U69" i="28"/>
  <c r="U68" i="28"/>
  <c r="U67" i="28"/>
  <c r="U66" i="28"/>
  <c r="U65" i="28"/>
  <c r="U64" i="28"/>
  <c r="U63" i="28"/>
  <c r="U62" i="28"/>
  <c r="U61" i="28"/>
  <c r="U60" i="28"/>
  <c r="U59" i="28"/>
  <c r="U58" i="28"/>
  <c r="U57" i="28"/>
  <c r="U56" i="28"/>
  <c r="U55" i="28"/>
  <c r="U54" i="28"/>
  <c r="U53" i="28"/>
</calcChain>
</file>

<file path=xl/comments1.xml><?xml version="1.0" encoding="utf-8"?>
<comments xmlns="http://schemas.openxmlformats.org/spreadsheetml/2006/main">
  <authors>
    <author>bihoro026</author>
  </authors>
  <commentList>
    <comment ref="M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データ入力セル</t>
        </r>
      </text>
    </comment>
  </commentList>
</comments>
</file>

<file path=xl/sharedStrings.xml><?xml version="1.0" encoding="utf-8"?>
<sst xmlns="http://schemas.openxmlformats.org/spreadsheetml/2006/main" count="3710" uniqueCount="923">
  <si>
    <r>
      <t xml:space="preserve">         </t>
    </r>
    <r>
      <rPr>
        <sz val="5"/>
        <rFont val="ＭＳ 明朝"/>
        <family val="1"/>
        <charset val="128"/>
      </rPr>
      <t>校</t>
    </r>
  </si>
  <si>
    <r>
      <t xml:space="preserve">         </t>
    </r>
    <r>
      <rPr>
        <sz val="5"/>
        <rFont val="ＭＳ 明朝"/>
        <family val="1"/>
        <charset val="128"/>
      </rPr>
      <t>園</t>
    </r>
  </si>
  <si>
    <r>
      <t xml:space="preserve">           </t>
    </r>
    <r>
      <rPr>
        <sz val="5"/>
        <rFont val="ＭＳ 明朝"/>
        <family val="1"/>
        <charset val="128"/>
      </rPr>
      <t>人</t>
    </r>
  </si>
  <si>
    <t>　　　51　年</t>
  </si>
  <si>
    <t>　　　52　年</t>
  </si>
  <si>
    <t>　　　53　年</t>
  </si>
  <si>
    <t>　　　54　年</t>
  </si>
  <si>
    <t>　　　55　年</t>
  </si>
  <si>
    <t>　　　56　年</t>
  </si>
  <si>
    <t>　　　57　年</t>
  </si>
  <si>
    <t>　　　58　年</t>
  </si>
  <si>
    <t>　　　59　年</t>
  </si>
  <si>
    <t>　　　60　年</t>
  </si>
  <si>
    <t>　　　61　年</t>
  </si>
  <si>
    <t>　　　62　年</t>
  </si>
  <si>
    <t>　　　63　年</t>
  </si>
  <si>
    <t>　　　２　年</t>
  </si>
  <si>
    <t>　　　３　年</t>
  </si>
  <si>
    <t>　　　４　年</t>
  </si>
  <si>
    <t>　　　５　年</t>
  </si>
  <si>
    <t>　　　６　年</t>
  </si>
  <si>
    <t>　　　７　年</t>
  </si>
  <si>
    <t>　　　８　年</t>
  </si>
  <si>
    <t xml:space="preserve">      10  年</t>
  </si>
  <si>
    <t xml:space="preserve">      11  年</t>
  </si>
  <si>
    <t xml:space="preserve">      12  年</t>
  </si>
  <si>
    <t xml:space="preserve">      13  年</t>
  </si>
  <si>
    <r>
      <t xml:space="preserve">         </t>
    </r>
    <r>
      <rPr>
        <sz val="5"/>
        <rFont val="ＭＳ 明朝"/>
        <family val="1"/>
        <charset val="128"/>
      </rPr>
      <t>人</t>
    </r>
  </si>
  <si>
    <t>総数</t>
  </si>
  <si>
    <t>単式</t>
  </si>
  <si>
    <t>複式</t>
  </si>
  <si>
    <r>
      <t xml:space="preserve">  </t>
    </r>
    <r>
      <rPr>
        <sz val="5"/>
        <rFont val="ＭＳ 明朝"/>
        <family val="1"/>
        <charset val="128"/>
      </rPr>
      <t>学級</t>
    </r>
  </si>
  <si>
    <r>
      <t xml:space="preserve">     </t>
    </r>
    <r>
      <rPr>
        <sz val="5"/>
        <rFont val="ＭＳ 明朝"/>
        <family val="1"/>
        <charset val="128"/>
      </rPr>
      <t>人</t>
    </r>
  </si>
  <si>
    <r>
      <t xml:space="preserve">   </t>
    </r>
    <r>
      <rPr>
        <sz val="5"/>
        <rFont val="ＭＳ 明朝"/>
        <family val="1"/>
        <charset val="128"/>
      </rPr>
      <t>人</t>
    </r>
  </si>
  <si>
    <t>美      幌</t>
  </si>
  <si>
    <t xml:space="preserve">  －</t>
  </si>
  <si>
    <t>総      数</t>
    <phoneticPr fontId="2"/>
  </si>
  <si>
    <t>旭</t>
    <phoneticPr fontId="2"/>
  </si>
  <si>
    <t>区　分</t>
    <phoneticPr fontId="2"/>
  </si>
  <si>
    <t>学　　級　　数</t>
    <phoneticPr fontId="2"/>
  </si>
  <si>
    <t>学年別児童数</t>
    <phoneticPr fontId="2"/>
  </si>
  <si>
    <t>学校数</t>
  </si>
  <si>
    <r>
      <t xml:space="preserve">    </t>
    </r>
    <r>
      <rPr>
        <sz val="5"/>
        <rFont val="ＭＳ 明朝"/>
        <family val="1"/>
        <charset val="128"/>
      </rPr>
      <t>学級</t>
    </r>
  </si>
  <si>
    <r>
      <t xml:space="preserve">       </t>
    </r>
    <r>
      <rPr>
        <sz val="5"/>
        <rFont val="ＭＳ 明朝"/>
        <family val="1"/>
        <charset val="128"/>
      </rPr>
      <t>人</t>
    </r>
  </si>
  <si>
    <t>１学年</t>
  </si>
  <si>
    <t>２学年</t>
  </si>
  <si>
    <t>３学年</t>
  </si>
  <si>
    <t>４学年</t>
  </si>
  <si>
    <t xml:space="preserve">   ＝各年５月１日現在  学校基本調査＝</t>
    <phoneticPr fontId="2"/>
  </si>
  <si>
    <t>　　　　　　　　 生　　　　　　　　　徒</t>
  </si>
  <si>
    <t xml:space="preserve">    －</t>
  </si>
  <si>
    <t xml:space="preserve"> 　　　　       数</t>
  </si>
  <si>
    <r>
      <t xml:space="preserve">      </t>
    </r>
    <r>
      <rPr>
        <sz val="5"/>
        <rFont val="ＭＳ 明朝"/>
        <family val="1"/>
        <charset val="128"/>
      </rPr>
      <t>学級</t>
    </r>
  </si>
  <si>
    <t xml:space="preserve">   －</t>
  </si>
  <si>
    <t>本務教員数</t>
  </si>
  <si>
    <r>
      <t xml:space="preserve">      </t>
    </r>
    <r>
      <rPr>
        <sz val="5"/>
        <rFont val="ＭＳ 明朝"/>
        <family val="1"/>
        <charset val="128"/>
      </rPr>
      <t>人</t>
    </r>
  </si>
  <si>
    <t>　　　　　　　人</t>
  </si>
  <si>
    <t xml:space="preserve">     51 年</t>
  </si>
  <si>
    <t xml:space="preserve">     52 年</t>
  </si>
  <si>
    <t xml:space="preserve">     53 年</t>
  </si>
  <si>
    <t xml:space="preserve">     54 年</t>
  </si>
  <si>
    <t xml:space="preserve">     55 年</t>
  </si>
  <si>
    <t xml:space="preserve">     56 年</t>
  </si>
  <si>
    <t xml:space="preserve">     57 年</t>
  </si>
  <si>
    <t xml:space="preserve">     58 年</t>
  </si>
  <si>
    <t xml:space="preserve">     59 年</t>
  </si>
  <si>
    <t xml:space="preserve">     60 年</t>
  </si>
  <si>
    <t xml:space="preserve">     61 年</t>
  </si>
  <si>
    <t xml:space="preserve">     62 年</t>
  </si>
  <si>
    <t xml:space="preserve">     63 年</t>
  </si>
  <si>
    <t xml:space="preserve">     ２ 年</t>
  </si>
  <si>
    <t xml:space="preserve">     ３ 年</t>
  </si>
  <si>
    <t xml:space="preserve">     ４ 年</t>
  </si>
  <si>
    <t xml:space="preserve">     ５ 年</t>
  </si>
  <si>
    <t xml:space="preserve">     ６ 年</t>
  </si>
  <si>
    <t xml:space="preserve">     ７ 年</t>
  </si>
  <si>
    <t xml:space="preserve">     ８ 年</t>
  </si>
  <si>
    <t xml:space="preserve">     10 年</t>
  </si>
  <si>
    <t xml:space="preserve">     11 年</t>
  </si>
  <si>
    <t xml:space="preserve">     12 年</t>
  </si>
  <si>
    <t xml:space="preserve">     13 年</t>
  </si>
  <si>
    <t>幼稚園数</t>
  </si>
  <si>
    <t>　 －</t>
  </si>
  <si>
    <t>就　　職　　者</t>
  </si>
  <si>
    <t>年　　次</t>
    <phoneticPr fontId="2"/>
  </si>
  <si>
    <t>園</t>
    <phoneticPr fontId="2"/>
  </si>
  <si>
    <t>本務教員数</t>
    <phoneticPr fontId="2"/>
  </si>
  <si>
    <t>幼稚園名</t>
    <phoneticPr fontId="2"/>
  </si>
  <si>
    <t>設置者別</t>
    <phoneticPr fontId="2"/>
  </si>
  <si>
    <t>校</t>
    <phoneticPr fontId="2"/>
  </si>
  <si>
    <t>年　次</t>
    <phoneticPr fontId="2"/>
  </si>
  <si>
    <t>総数</t>
    <phoneticPr fontId="2"/>
  </si>
  <si>
    <t>定　　　時　　　制</t>
    <phoneticPr fontId="2"/>
  </si>
  <si>
    <t>総　数</t>
    <phoneticPr fontId="2"/>
  </si>
  <si>
    <t>学級</t>
    <phoneticPr fontId="2"/>
  </si>
  <si>
    <t>教　　　員　　　数</t>
    <phoneticPr fontId="2"/>
  </si>
  <si>
    <t>学　　校　　数</t>
    <phoneticPr fontId="2"/>
  </si>
  <si>
    <t>学年別</t>
    <phoneticPr fontId="2"/>
  </si>
  <si>
    <t>学校数</t>
    <phoneticPr fontId="2"/>
  </si>
  <si>
    <t>年    次</t>
    <phoneticPr fontId="2"/>
  </si>
  <si>
    <t>人</t>
    <phoneticPr fontId="2"/>
  </si>
  <si>
    <t>男</t>
    <phoneticPr fontId="2"/>
  </si>
  <si>
    <t>女</t>
    <phoneticPr fontId="2"/>
  </si>
  <si>
    <t>総        数</t>
    <phoneticPr fontId="2"/>
  </si>
  <si>
    <t>学    級    別</t>
    <phoneticPr fontId="2"/>
  </si>
  <si>
    <t>本務職員数</t>
    <phoneticPr fontId="2"/>
  </si>
  <si>
    <t>学   級   数</t>
    <phoneticPr fontId="2"/>
  </si>
  <si>
    <t>男</t>
    <phoneticPr fontId="2"/>
  </si>
  <si>
    <t>本 務 教 員 数</t>
    <phoneticPr fontId="2"/>
  </si>
  <si>
    <t>年  　次</t>
    <phoneticPr fontId="2"/>
  </si>
  <si>
    <t xml:space="preserve">      15  年</t>
  </si>
  <si>
    <t xml:space="preserve">      16  年</t>
  </si>
  <si>
    <t xml:space="preserve">      17  年</t>
  </si>
  <si>
    <t xml:space="preserve">      18  年</t>
  </si>
  <si>
    <t>東     陽</t>
    <phoneticPr fontId="2"/>
  </si>
  <si>
    <t>美幌大谷幼稚園</t>
    <phoneticPr fontId="2"/>
  </si>
  <si>
    <t>５歳</t>
    <phoneticPr fontId="2"/>
  </si>
  <si>
    <t>４歳</t>
    <phoneticPr fontId="2"/>
  </si>
  <si>
    <t>３歳</t>
    <phoneticPr fontId="2"/>
  </si>
  <si>
    <t>園     児     数</t>
    <phoneticPr fontId="2"/>
  </si>
  <si>
    <t>女</t>
    <phoneticPr fontId="2"/>
  </si>
  <si>
    <t>２　学　年</t>
    <phoneticPr fontId="2"/>
  </si>
  <si>
    <t>１学年</t>
    <phoneticPr fontId="2"/>
  </si>
  <si>
    <t>２学年</t>
    <phoneticPr fontId="2"/>
  </si>
  <si>
    <t>３学年</t>
    <phoneticPr fontId="2"/>
  </si>
  <si>
    <t xml:space="preserve">    －</t>
    <phoneticPr fontId="2"/>
  </si>
  <si>
    <t>－</t>
  </si>
  <si>
    <t>幼　児　・　児　童　・　生　徒　数</t>
    <phoneticPr fontId="2"/>
  </si>
  <si>
    <t>高等学校</t>
    <phoneticPr fontId="2"/>
  </si>
  <si>
    <t>専修学校</t>
    <phoneticPr fontId="2"/>
  </si>
  <si>
    <t>各種学校</t>
    <phoneticPr fontId="2"/>
  </si>
  <si>
    <t>　　　16　年</t>
    <phoneticPr fontId="2"/>
  </si>
  <si>
    <t>　　　17　年</t>
    <phoneticPr fontId="2"/>
  </si>
  <si>
    <t>　　　18　年</t>
    <phoneticPr fontId="2"/>
  </si>
  <si>
    <t>　　　19　年</t>
    <phoneticPr fontId="2"/>
  </si>
  <si>
    <t>特殊</t>
    <phoneticPr fontId="2"/>
  </si>
  <si>
    <t>４学年</t>
    <phoneticPr fontId="2"/>
  </si>
  <si>
    <t>５学年</t>
    <phoneticPr fontId="2"/>
  </si>
  <si>
    <t>６学年</t>
    <phoneticPr fontId="2"/>
  </si>
  <si>
    <t xml:space="preserve">   </t>
    <phoneticPr fontId="2"/>
  </si>
  <si>
    <t>単式</t>
    <phoneticPr fontId="2"/>
  </si>
  <si>
    <t>複式</t>
    <phoneticPr fontId="2"/>
  </si>
  <si>
    <t>本　務　教　員　数</t>
    <phoneticPr fontId="2"/>
  </si>
  <si>
    <t>学　　　　　　年　　　　　　別</t>
    <phoneticPr fontId="2"/>
  </si>
  <si>
    <t>総　　　　　　数</t>
    <phoneticPr fontId="2"/>
  </si>
  <si>
    <t>区      分</t>
    <phoneticPr fontId="2"/>
  </si>
  <si>
    <t>総数</t>
    <phoneticPr fontId="2"/>
  </si>
  <si>
    <t>特殊</t>
    <phoneticPr fontId="2"/>
  </si>
  <si>
    <t>男</t>
    <phoneticPr fontId="2"/>
  </si>
  <si>
    <t>女</t>
    <phoneticPr fontId="2"/>
  </si>
  <si>
    <t>１　学　年</t>
    <phoneticPr fontId="2"/>
  </si>
  <si>
    <t>美      幌</t>
    <phoneticPr fontId="2"/>
  </si>
  <si>
    <t>北</t>
    <phoneticPr fontId="2"/>
  </si>
  <si>
    <t>３　学　年</t>
    <phoneticPr fontId="2"/>
  </si>
  <si>
    <t>単　式</t>
    <phoneticPr fontId="2"/>
  </si>
  <si>
    <t>複　式</t>
    <phoneticPr fontId="2"/>
  </si>
  <si>
    <t>特　殊</t>
    <phoneticPr fontId="2"/>
  </si>
  <si>
    <t>総　　　　　　数</t>
    <rPh sb="7" eb="8">
      <t>スウ</t>
    </rPh>
    <phoneticPr fontId="2"/>
  </si>
  <si>
    <t>計</t>
    <phoneticPr fontId="2"/>
  </si>
  <si>
    <t>全　　　日　　　制</t>
    <phoneticPr fontId="2"/>
  </si>
  <si>
    <t>全　日　制</t>
    <phoneticPr fontId="2"/>
  </si>
  <si>
    <t>定　時　制</t>
    <phoneticPr fontId="2"/>
  </si>
  <si>
    <t xml:space="preserve">     16 年</t>
    <phoneticPr fontId="2"/>
  </si>
  <si>
    <t xml:space="preserve">     17 年</t>
    <phoneticPr fontId="2"/>
  </si>
  <si>
    <t xml:space="preserve">     18 年</t>
    <phoneticPr fontId="2"/>
  </si>
  <si>
    <t xml:space="preserve">     19 年</t>
    <phoneticPr fontId="2"/>
  </si>
  <si>
    <t xml:space="preserve">  －</t>
    <phoneticPr fontId="2"/>
  </si>
  <si>
    <t>学  校  法  人</t>
    <phoneticPr fontId="2"/>
  </si>
  <si>
    <t>定　　時　　制</t>
    <rPh sb="6" eb="7">
      <t>セイ</t>
    </rPh>
    <phoneticPr fontId="2"/>
  </si>
  <si>
    <t>総            数</t>
    <phoneticPr fontId="2"/>
  </si>
  <si>
    <t>　　　　　　　　　　　　　進</t>
    <phoneticPr fontId="2"/>
  </si>
  <si>
    <t>　　　　　　学　　　　　　　　　　　　者</t>
    <phoneticPr fontId="2"/>
  </si>
  <si>
    <t>年　　次</t>
    <phoneticPr fontId="2"/>
  </si>
  <si>
    <t>全　　日　　制</t>
    <phoneticPr fontId="2"/>
  </si>
  <si>
    <t>高　　専　　等</t>
    <phoneticPr fontId="2"/>
  </si>
  <si>
    <t>計</t>
    <phoneticPr fontId="2"/>
  </si>
  <si>
    <t>総　数</t>
    <phoneticPr fontId="2"/>
  </si>
  <si>
    <t>男</t>
    <phoneticPr fontId="2"/>
  </si>
  <si>
    <t>女</t>
    <phoneticPr fontId="2"/>
  </si>
  <si>
    <t>人</t>
    <phoneticPr fontId="2"/>
  </si>
  <si>
    <t>　　　16　年</t>
    <phoneticPr fontId="2"/>
  </si>
  <si>
    <t>　　　17　年</t>
    <phoneticPr fontId="2"/>
  </si>
  <si>
    <t>　　　18　年</t>
    <phoneticPr fontId="2"/>
  </si>
  <si>
    <t>　　　19　年</t>
    <phoneticPr fontId="2"/>
  </si>
  <si>
    <t>無　　業　　者</t>
    <rPh sb="0" eb="1">
      <t>ム</t>
    </rPh>
    <rPh sb="3" eb="4">
      <t>ギョウ</t>
    </rPh>
    <rPh sb="6" eb="7">
      <t>シャ</t>
    </rPh>
    <phoneticPr fontId="2"/>
  </si>
  <si>
    <t>そ　　の　　他</t>
    <rPh sb="6" eb="7">
      <t>タ</t>
    </rPh>
    <phoneticPr fontId="2"/>
  </si>
  <si>
    <t>（死亡・不詳）</t>
    <rPh sb="1" eb="3">
      <t>シボウ</t>
    </rPh>
    <rPh sb="4" eb="6">
      <t>フショウ</t>
    </rPh>
    <phoneticPr fontId="2"/>
  </si>
  <si>
    <t>進学率</t>
    <rPh sb="0" eb="3">
      <t>シンガクリツ</t>
    </rPh>
    <phoneticPr fontId="2"/>
  </si>
  <si>
    <t>就職率</t>
    <rPh sb="0" eb="3">
      <t>シュウショクリツ</t>
    </rPh>
    <phoneticPr fontId="2"/>
  </si>
  <si>
    <t xml:space="preserve">       ％</t>
    <phoneticPr fontId="2"/>
  </si>
  <si>
    <t xml:space="preserve">     ％</t>
    <phoneticPr fontId="2"/>
  </si>
  <si>
    <t xml:space="preserve">   －</t>
    <phoneticPr fontId="2"/>
  </si>
  <si>
    <t>総　数</t>
    <rPh sb="0" eb="1">
      <t>フサ</t>
    </rPh>
    <rPh sb="2" eb="3">
      <t>カズ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</si>
  <si>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</si>
  <si>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</si>
  <si>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</si>
  <si>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公　務</t>
    <rPh sb="0" eb="1">
      <t>コウ</t>
    </rPh>
    <rPh sb="2" eb="3">
      <t>ツトム</t>
    </rPh>
    <phoneticPr fontId="2"/>
  </si>
  <si>
    <t>分類不能</t>
    <rPh sb="0" eb="2">
      <t>ブンルイ</t>
    </rPh>
    <rPh sb="2" eb="4">
      <t>フノウ</t>
    </rPh>
    <phoneticPr fontId="2"/>
  </si>
  <si>
    <t>金融・保険</t>
    <rPh sb="0" eb="2">
      <t>キンユウ</t>
    </rPh>
    <rPh sb="3" eb="5">
      <t>ホケン</t>
    </rPh>
    <phoneticPr fontId="2"/>
  </si>
  <si>
    <t>不 動 産 業</t>
    <rPh sb="0" eb="1">
      <t>フ</t>
    </rPh>
    <rPh sb="2" eb="3">
      <t>ドウ</t>
    </rPh>
    <rPh sb="4" eb="5">
      <t>サン</t>
    </rPh>
    <rPh sb="6" eb="7">
      <t>ギョウ</t>
    </rPh>
    <phoneticPr fontId="2"/>
  </si>
  <si>
    <t>電気・ガス</t>
    <rPh sb="0" eb="2">
      <t>デンキ</t>
    </rPh>
    <phoneticPr fontId="2"/>
  </si>
  <si>
    <t>入学定員</t>
    <rPh sb="2" eb="3">
      <t>サダム</t>
    </rPh>
    <rPh sb="3" eb="4">
      <t>イン</t>
    </rPh>
    <phoneticPr fontId="2"/>
  </si>
  <si>
    <t>昭和　50　年</t>
    <rPh sb="0" eb="2">
      <t>ショウワ</t>
    </rPh>
    <phoneticPr fontId="2"/>
  </si>
  <si>
    <t xml:space="preserve">      19  年</t>
  </si>
  <si>
    <t>幼稚園</t>
    <phoneticPr fontId="2"/>
  </si>
  <si>
    <t>昭和50年</t>
    <rPh sb="0" eb="2">
      <t>ショウワ</t>
    </rPh>
    <phoneticPr fontId="2"/>
  </si>
  <si>
    <t>小学校</t>
    <phoneticPr fontId="2"/>
  </si>
  <si>
    <t>中学校</t>
    <phoneticPr fontId="2"/>
  </si>
  <si>
    <t>　　51年</t>
    <phoneticPr fontId="2"/>
  </si>
  <si>
    <t>　　52年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</si>
  <si>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</si>
  <si>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</si>
  <si>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</si>
  <si>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</si>
  <si>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</si>
  <si>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</si>
  <si>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</si>
  <si>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</si>
  <si>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</si>
  <si>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</si>
  <si>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</si>
  <si>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　　２年</t>
    <phoneticPr fontId="2"/>
  </si>
  <si>
    <t>　　３年</t>
  </si>
  <si>
    <t>　　４年</t>
  </si>
  <si>
    <t>　　５年</t>
  </si>
  <si>
    <t>　　６年</t>
  </si>
  <si>
    <t>　　７年</t>
  </si>
  <si>
    <t>　　８年</t>
  </si>
  <si>
    <t xml:space="preserve">    10年</t>
    <phoneticPr fontId="2"/>
  </si>
  <si>
    <t xml:space="preserve">    11年</t>
  </si>
  <si>
    <t xml:space="preserve">    12年</t>
  </si>
  <si>
    <t xml:space="preserve">    13年</t>
  </si>
  <si>
    <t xml:space="preserve">    15年</t>
  </si>
  <si>
    <t xml:space="preserve">    16年</t>
  </si>
  <si>
    <t xml:space="preserve">    17年</t>
  </si>
  <si>
    <t xml:space="preserve">    18年</t>
  </si>
  <si>
    <t xml:space="preserve">    19年</t>
  </si>
  <si>
    <t>昭和 50 年</t>
    <rPh sb="0" eb="2">
      <t>ショウワ</t>
    </rPh>
    <phoneticPr fontId="2"/>
  </si>
  <si>
    <t>　　 15 年</t>
    <phoneticPr fontId="2"/>
  </si>
  <si>
    <t>　美幌町字栄町１丁目</t>
    <rPh sb="1" eb="4">
      <t>ビホロチョウ</t>
    </rPh>
    <rPh sb="4" eb="5">
      <t>アザ</t>
    </rPh>
    <phoneticPr fontId="2"/>
  </si>
  <si>
    <t>　　〃　字西２条南１丁目１</t>
    <phoneticPr fontId="2"/>
  </si>
  <si>
    <t>　　　56　年</t>
    <phoneticPr fontId="2"/>
  </si>
  <si>
    <t xml:space="preserve"> 　－</t>
    <phoneticPr fontId="2"/>
  </si>
  <si>
    <t>　　　15　年</t>
    <phoneticPr fontId="2"/>
  </si>
  <si>
    <t>年　　次</t>
    <phoneticPr fontId="2"/>
  </si>
  <si>
    <t>人</t>
    <phoneticPr fontId="2"/>
  </si>
  <si>
    <t>農　林水産業</t>
    <rPh sb="0" eb="1">
      <t>ノウ</t>
    </rPh>
    <rPh sb="2" eb="3">
      <t>ハヤシ</t>
    </rPh>
    <rPh sb="3" eb="6">
      <t>スイサンギョウ</t>
    </rPh>
    <phoneticPr fontId="2"/>
  </si>
  <si>
    <t>鉱　業</t>
    <rPh sb="0" eb="1">
      <t>コウ</t>
    </rPh>
    <rPh sb="2" eb="3">
      <t>ギョウ</t>
    </rPh>
    <phoneticPr fontId="2"/>
  </si>
  <si>
    <t>卸　・小売業</t>
    <rPh sb="0" eb="1">
      <t>オロシ</t>
    </rPh>
    <rPh sb="3" eb="6">
      <t>コウリギョウ</t>
    </rPh>
    <phoneticPr fontId="2"/>
  </si>
  <si>
    <t>運　輸通信業</t>
    <rPh sb="0" eb="1">
      <t>ウン</t>
    </rPh>
    <rPh sb="2" eb="3">
      <t>ユ</t>
    </rPh>
    <rPh sb="3" eb="5">
      <t>ツウシン</t>
    </rPh>
    <rPh sb="5" eb="6">
      <t>ギョウ</t>
    </rPh>
    <phoneticPr fontId="2"/>
  </si>
  <si>
    <t>水道業</t>
    <rPh sb="0" eb="1">
      <t>ミズ</t>
    </rPh>
    <rPh sb="1" eb="2">
      <t>ミチ</t>
    </rPh>
    <rPh sb="2" eb="3">
      <t>ギョウ</t>
    </rPh>
    <phoneticPr fontId="2"/>
  </si>
  <si>
    <t>－</t>
    <phoneticPr fontId="2"/>
  </si>
  <si>
    <t>－</t>
    <phoneticPr fontId="2"/>
  </si>
  <si>
    <t>　　　　－</t>
    <phoneticPr fontId="2"/>
  </si>
  <si>
    <t>昭和 50 年</t>
    <rPh sb="0" eb="1">
      <t>アキラ</t>
    </rPh>
    <rPh sb="1" eb="2">
      <t>ワ</t>
    </rPh>
    <phoneticPr fontId="2"/>
  </si>
  <si>
    <t>　　 51 年</t>
    <phoneticPr fontId="2"/>
  </si>
  <si>
    <t>　　 52 年</t>
  </si>
  <si>
    <t>　　 53 年</t>
  </si>
  <si>
    <t>　　 54 年</t>
  </si>
  <si>
    <t>　　 55 年</t>
  </si>
  <si>
    <t>　　 56 年</t>
  </si>
  <si>
    <t>　　 57 年</t>
  </si>
  <si>
    <t>　　 58 年</t>
  </si>
  <si>
    <t>　　 59 年</t>
  </si>
  <si>
    <t>　　 60 年</t>
  </si>
  <si>
    <t>　　 61 年</t>
  </si>
  <si>
    <t>　　 62 年</t>
  </si>
  <si>
    <t>　　 63 年</t>
  </si>
  <si>
    <t>　　 ２ 年</t>
    <phoneticPr fontId="2"/>
  </si>
  <si>
    <t>　　 ３ 年</t>
  </si>
  <si>
    <t>　　 ４ 年</t>
  </si>
  <si>
    <t>　　 ５ 年</t>
  </si>
  <si>
    <t>　　 ６ 年</t>
  </si>
  <si>
    <t>　　 ７ 年</t>
  </si>
  <si>
    <t>　　 ８ 年</t>
  </si>
  <si>
    <t>　　 10 年</t>
    <phoneticPr fontId="2"/>
  </si>
  <si>
    <t>　　 11 年</t>
  </si>
  <si>
    <t>　　 12 年</t>
  </si>
  <si>
    <t>　　 13 年</t>
  </si>
  <si>
    <t>　　 15 年</t>
  </si>
  <si>
    <t>　　 16 年</t>
  </si>
  <si>
    <t>　　 17 年</t>
  </si>
  <si>
    <t>　　 18 年</t>
  </si>
  <si>
    <t>　　 19 年</t>
  </si>
  <si>
    <t>－</t>
    <phoneticPr fontId="2"/>
  </si>
  <si>
    <r>
      <t>　＝各年５月１日現在　学校基本調査</t>
    </r>
    <r>
      <rPr>
        <sz val="10.5"/>
        <rFont val="ＭＳ 明朝"/>
        <family val="1"/>
        <charset val="128"/>
      </rPr>
      <t>＝</t>
    </r>
    <phoneticPr fontId="2"/>
  </si>
  <si>
    <t>　　－</t>
    <phoneticPr fontId="2"/>
  </si>
  <si>
    <t>　 －</t>
    <phoneticPr fontId="2"/>
  </si>
  <si>
    <t xml:space="preserve"> 美幌高等学校 </t>
    <rPh sb="4" eb="5">
      <t>トウ</t>
    </rPh>
    <rPh sb="5" eb="7">
      <t>ガッコウ</t>
    </rPh>
    <phoneticPr fontId="2"/>
  </si>
  <si>
    <t>　 　51 年</t>
    <phoneticPr fontId="2"/>
  </si>
  <si>
    <t>　 　52 年</t>
  </si>
  <si>
    <t>　 　53 年</t>
  </si>
  <si>
    <t>　 　54 年</t>
  </si>
  <si>
    <t>　 　55 年</t>
  </si>
  <si>
    <t>　 　56 年</t>
  </si>
  <si>
    <t>　 　57 年</t>
  </si>
  <si>
    <t>　 　58 年</t>
  </si>
  <si>
    <t>　 　59 年</t>
  </si>
  <si>
    <t>　 　60 年</t>
  </si>
  <si>
    <t>　 　61 年</t>
  </si>
  <si>
    <t>　 　62 年</t>
  </si>
  <si>
    <t>　 　63 年</t>
  </si>
  <si>
    <t>　　 ２ 年</t>
    <phoneticPr fontId="2"/>
  </si>
  <si>
    <t xml:space="preserve">     10 年</t>
    <phoneticPr fontId="2"/>
  </si>
  <si>
    <t xml:space="preserve">     15 年</t>
  </si>
  <si>
    <t xml:space="preserve">     16 年</t>
  </si>
  <si>
    <t xml:space="preserve">     17 年</t>
  </si>
  <si>
    <t xml:space="preserve">     18 年</t>
  </si>
  <si>
    <t xml:space="preserve">     19 年</t>
  </si>
  <si>
    <t>就 職 進 学 者</t>
    <rPh sb="0" eb="1">
      <t>シュウ</t>
    </rPh>
    <rPh sb="2" eb="3">
      <t>ショク</t>
    </rPh>
    <rPh sb="4" eb="5">
      <t>ススム</t>
    </rPh>
    <rPh sb="6" eb="7">
      <t>ガク</t>
    </rPh>
    <rPh sb="8" eb="9">
      <t>シャ</t>
    </rPh>
    <phoneticPr fontId="2"/>
  </si>
  <si>
    <t>専修学校等入学者</t>
    <rPh sb="0" eb="2">
      <t>センシュウ</t>
    </rPh>
    <rPh sb="2" eb="4">
      <t>ガッコウ</t>
    </rPh>
    <rPh sb="4" eb="5">
      <t>トウ</t>
    </rPh>
    <rPh sb="5" eb="8">
      <t>ニュウガクシャ</t>
    </rPh>
    <phoneticPr fontId="2"/>
  </si>
  <si>
    <t xml:space="preserve">     ･･･</t>
  </si>
  <si>
    <t>－</t>
    <phoneticPr fontId="2"/>
  </si>
  <si>
    <t>－</t>
    <phoneticPr fontId="2"/>
  </si>
  <si>
    <r>
      <t xml:space="preserve"> ＝各年５月１日現在</t>
    </r>
    <r>
      <rPr>
        <sz val="10.5"/>
        <rFont val="ＭＳ 明朝"/>
        <family val="1"/>
        <charset val="128"/>
      </rPr>
      <t>＝</t>
    </r>
    <phoneticPr fontId="2"/>
  </si>
  <si>
    <t>　 －</t>
    <phoneticPr fontId="2"/>
  </si>
  <si>
    <t>　－</t>
  </si>
  <si>
    <t>所在地</t>
    <rPh sb="0" eb="3">
      <t>ショザイチ</t>
    </rPh>
    <phoneticPr fontId="2"/>
  </si>
  <si>
    <t xml:space="preserve">     51 年度</t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</si>
  <si>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</si>
  <si>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</si>
  <si>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</si>
  <si>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</si>
  <si>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</si>
  <si>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</si>
  <si>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</si>
  <si>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</si>
  <si>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</si>
  <si>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</si>
  <si>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</si>
  <si>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</si>
  <si>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>平成 元 年度</t>
  </si>
  <si>
    <t xml:space="preserve">     ２ 年度</t>
  </si>
  <si>
    <t xml:space="preserve">     ３ 年度</t>
  </si>
  <si>
    <t xml:space="preserve">     ４ 年度</t>
  </si>
  <si>
    <t xml:space="preserve">     ５ 年度</t>
  </si>
  <si>
    <t xml:space="preserve">     ６ 年度</t>
  </si>
  <si>
    <t xml:space="preserve">     ７ 年度</t>
  </si>
  <si>
    <t xml:space="preserve">     ８ 年度</t>
  </si>
  <si>
    <t xml:space="preserve">     10 年度</t>
  </si>
  <si>
    <t xml:space="preserve">     11 年度</t>
  </si>
  <si>
    <t xml:space="preserve">     12 年度</t>
  </si>
  <si>
    <t xml:space="preserve">     13 年度</t>
  </si>
  <si>
    <t>年    度</t>
    <phoneticPr fontId="2"/>
  </si>
  <si>
    <t>総    数</t>
    <phoneticPr fontId="2"/>
  </si>
  <si>
    <t>総    記</t>
    <phoneticPr fontId="2"/>
  </si>
  <si>
    <t>哲    学</t>
    <phoneticPr fontId="2"/>
  </si>
  <si>
    <t>歴    史</t>
    <phoneticPr fontId="2"/>
  </si>
  <si>
    <t>社会科学</t>
    <phoneticPr fontId="2"/>
  </si>
  <si>
    <t>自然科学</t>
    <phoneticPr fontId="2"/>
  </si>
  <si>
    <t>工    学</t>
    <phoneticPr fontId="2"/>
  </si>
  <si>
    <t>産    業</t>
    <phoneticPr fontId="2"/>
  </si>
  <si>
    <t>芸    術</t>
    <phoneticPr fontId="2"/>
  </si>
  <si>
    <t>語    学</t>
    <phoneticPr fontId="2"/>
  </si>
  <si>
    <t>文    学</t>
    <phoneticPr fontId="2"/>
  </si>
  <si>
    <t>冊</t>
    <phoneticPr fontId="2"/>
  </si>
  <si>
    <r>
      <t xml:space="preserve">           </t>
    </r>
    <r>
      <rPr>
        <sz val="5"/>
        <rFont val="ＭＳ 明朝"/>
        <family val="1"/>
        <charset val="128"/>
      </rPr>
      <t>冊</t>
    </r>
  </si>
  <si>
    <t>昭和 50 年度</t>
    <rPh sb="0" eb="2">
      <t>ショウワ</t>
    </rPh>
    <phoneticPr fontId="2"/>
  </si>
  <si>
    <t xml:space="preserve">     15 年度</t>
    <phoneticPr fontId="2"/>
  </si>
  <si>
    <t xml:space="preserve">     16 年度</t>
    <phoneticPr fontId="2"/>
  </si>
  <si>
    <t xml:space="preserve">     17 年度</t>
    <phoneticPr fontId="2"/>
  </si>
  <si>
    <t xml:space="preserve">     18 年度</t>
    <phoneticPr fontId="2"/>
  </si>
  <si>
    <t>資料：　美幌町図書館</t>
    <rPh sb="0" eb="2">
      <t>シリョウ</t>
    </rPh>
    <rPh sb="4" eb="7">
      <t>ビホロチョウ</t>
    </rPh>
    <rPh sb="7" eb="10">
      <t>トショカン</t>
    </rPh>
    <phoneticPr fontId="2"/>
  </si>
  <si>
    <t>　 　３ 年</t>
  </si>
  <si>
    <t>　 　４ 年</t>
  </si>
  <si>
    <t>　 　５ 年</t>
  </si>
  <si>
    <t>　 　６ 年</t>
  </si>
  <si>
    <t>　 　７ 年</t>
  </si>
  <si>
    <t>　 　８ 年</t>
  </si>
  <si>
    <t>特　別　室</t>
    <phoneticPr fontId="2"/>
  </si>
  <si>
    <t>和　室　Ｂ</t>
    <phoneticPr fontId="2"/>
  </si>
  <si>
    <t>小会議室</t>
    <phoneticPr fontId="2"/>
  </si>
  <si>
    <t>合     　計</t>
    <phoneticPr fontId="2"/>
  </si>
  <si>
    <t>一　般</t>
    <phoneticPr fontId="2"/>
  </si>
  <si>
    <t>公用</t>
    <phoneticPr fontId="2"/>
  </si>
  <si>
    <t>件</t>
    <phoneticPr fontId="2"/>
  </si>
  <si>
    <r>
      <t xml:space="preserve">   </t>
    </r>
    <r>
      <rPr>
        <sz val="5"/>
        <rFont val="ＭＳ 明朝"/>
        <family val="1"/>
        <charset val="128"/>
      </rPr>
      <t>件</t>
    </r>
  </si>
  <si>
    <r>
      <t xml:space="preserve">       </t>
    </r>
    <r>
      <rPr>
        <sz val="5"/>
        <rFont val="ＭＳ 明朝"/>
        <family val="1"/>
        <charset val="128"/>
      </rPr>
      <t>件</t>
    </r>
  </si>
  <si>
    <r>
      <t xml:space="preserve">             </t>
    </r>
    <r>
      <rPr>
        <sz val="5"/>
        <rFont val="ＭＳ 明朝"/>
        <family val="1"/>
        <charset val="128"/>
      </rPr>
      <t>件</t>
    </r>
  </si>
  <si>
    <r>
      <t xml:space="preserve">     </t>
    </r>
    <r>
      <rPr>
        <sz val="5"/>
        <rFont val="ＭＳ 明朝"/>
        <family val="1"/>
        <charset val="128"/>
      </rPr>
      <t>件</t>
    </r>
  </si>
  <si>
    <t>昭和 51 年</t>
    <phoneticPr fontId="2"/>
  </si>
  <si>
    <t>　　 52 年</t>
    <phoneticPr fontId="2"/>
  </si>
  <si>
    <t>　 　２ 年</t>
    <phoneticPr fontId="2"/>
  </si>
  <si>
    <t xml:space="preserve">     10 年</t>
    <phoneticPr fontId="2"/>
  </si>
  <si>
    <t>件数</t>
  </si>
  <si>
    <t>式　  典</t>
    <phoneticPr fontId="2"/>
  </si>
  <si>
    <t>祝　賀　会</t>
    <phoneticPr fontId="2"/>
  </si>
  <si>
    <t>会　  議</t>
    <phoneticPr fontId="2"/>
  </si>
  <si>
    <t>展示即売</t>
    <phoneticPr fontId="2"/>
  </si>
  <si>
    <t>結　婚　式</t>
    <phoneticPr fontId="2"/>
  </si>
  <si>
    <t>パーティー</t>
    <phoneticPr fontId="2"/>
  </si>
  <si>
    <t>研　    修</t>
    <phoneticPr fontId="2"/>
  </si>
  <si>
    <t>そ　の　他</t>
    <phoneticPr fontId="2"/>
  </si>
  <si>
    <t>人員</t>
    <phoneticPr fontId="2"/>
  </si>
  <si>
    <t>件数</t>
    <phoneticPr fontId="2"/>
  </si>
  <si>
    <r>
      <t xml:space="preserve">    </t>
    </r>
    <r>
      <rPr>
        <sz val="5"/>
        <rFont val="ＭＳ 明朝"/>
        <family val="1"/>
        <charset val="128"/>
      </rPr>
      <t>件</t>
    </r>
  </si>
  <si>
    <t xml:space="preserve"> －</t>
  </si>
  <si>
    <t>合      計</t>
    <phoneticPr fontId="2"/>
  </si>
  <si>
    <t>コンサート</t>
    <phoneticPr fontId="2"/>
  </si>
  <si>
    <t>吹　奏　楽</t>
    <phoneticPr fontId="2"/>
  </si>
  <si>
    <t>映    画</t>
    <phoneticPr fontId="2"/>
  </si>
  <si>
    <t>洋    舞</t>
    <phoneticPr fontId="2"/>
  </si>
  <si>
    <t>民    謡</t>
    <phoneticPr fontId="2"/>
  </si>
  <si>
    <t>歌　　謡</t>
    <phoneticPr fontId="2"/>
  </si>
  <si>
    <t>日　　舞</t>
    <phoneticPr fontId="2"/>
  </si>
  <si>
    <t>演　　劇</t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</si>
  <si>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</si>
  <si>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</si>
  <si>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 xml:space="preserve"> 人員</t>
    <phoneticPr fontId="2"/>
  </si>
  <si>
    <t>人員</t>
    <rPh sb="0" eb="1">
      <t>ジン</t>
    </rPh>
    <phoneticPr fontId="2"/>
  </si>
  <si>
    <t xml:space="preserve"> －</t>
    <phoneticPr fontId="2"/>
  </si>
  <si>
    <t>　－</t>
    <phoneticPr fontId="2"/>
  </si>
  <si>
    <t>団体数</t>
  </si>
  <si>
    <t>年      次</t>
    <phoneticPr fontId="2"/>
  </si>
  <si>
    <t>大研修室</t>
    <phoneticPr fontId="2"/>
  </si>
  <si>
    <t>研修室Ａ</t>
    <phoneticPr fontId="2"/>
  </si>
  <si>
    <t>研修室Ｂ</t>
    <phoneticPr fontId="2"/>
  </si>
  <si>
    <t>調理実習室</t>
    <phoneticPr fontId="2"/>
  </si>
  <si>
    <t>視聴覚室</t>
    <phoneticPr fontId="2"/>
  </si>
  <si>
    <t>図書室</t>
    <phoneticPr fontId="2"/>
  </si>
  <si>
    <t>和　室</t>
    <phoneticPr fontId="2"/>
  </si>
  <si>
    <t>トレーニング</t>
    <phoneticPr fontId="2"/>
  </si>
  <si>
    <t>総　      数</t>
    <phoneticPr fontId="2"/>
  </si>
  <si>
    <t>ル 　ー　 ム</t>
    <phoneticPr fontId="2"/>
  </si>
  <si>
    <t>団体数</t>
    <phoneticPr fontId="2"/>
  </si>
  <si>
    <t>人  数</t>
    <phoneticPr fontId="2"/>
  </si>
  <si>
    <t>人    数</t>
    <phoneticPr fontId="2"/>
  </si>
  <si>
    <t>団体</t>
    <phoneticPr fontId="2"/>
  </si>
  <si>
    <r>
      <t xml:space="preserve">  </t>
    </r>
    <r>
      <rPr>
        <sz val="5"/>
        <rFont val="ＭＳ 明朝"/>
        <family val="1"/>
        <charset val="128"/>
      </rPr>
      <t>団体</t>
    </r>
  </si>
  <si>
    <r>
      <t xml:space="preserve">      </t>
    </r>
    <r>
      <rPr>
        <sz val="5"/>
        <rFont val="ＭＳ 明朝"/>
        <family val="1"/>
        <charset val="128"/>
      </rPr>
      <t>団体</t>
    </r>
  </si>
  <si>
    <t>昭  和　52　年</t>
    <phoneticPr fontId="2"/>
  </si>
  <si>
    <t>　　　　53　年</t>
    <phoneticPr fontId="2"/>
  </si>
  <si>
    <t>　　　　54　年</t>
    <phoneticPr fontId="2"/>
  </si>
  <si>
    <t>　　　　55　年</t>
    <phoneticPr fontId="2"/>
  </si>
  <si>
    <t>　　　　56　年</t>
    <phoneticPr fontId="2"/>
  </si>
  <si>
    <t>　　　　57　年</t>
    <phoneticPr fontId="2"/>
  </si>
  <si>
    <t>　　　　58  年</t>
    <phoneticPr fontId="2"/>
  </si>
  <si>
    <t>　　　　59　年</t>
    <phoneticPr fontId="2"/>
  </si>
  <si>
    <t>　　　　60　年</t>
    <phoneticPr fontId="2"/>
  </si>
  <si>
    <t>　　　　61　年</t>
    <phoneticPr fontId="2"/>
  </si>
  <si>
    <t>　　　　62　年</t>
    <phoneticPr fontId="2"/>
  </si>
  <si>
    <t>　　　　63　年</t>
    <phoneticPr fontId="2"/>
  </si>
  <si>
    <t>　　　　２　年</t>
    <phoneticPr fontId="2"/>
  </si>
  <si>
    <t>　　　　３　年</t>
    <phoneticPr fontId="2"/>
  </si>
  <si>
    <t>　　　　４　年</t>
    <phoneticPr fontId="2"/>
  </si>
  <si>
    <t>　　　　５　年</t>
    <phoneticPr fontId="2"/>
  </si>
  <si>
    <t>　　　　６　年</t>
    <phoneticPr fontId="2"/>
  </si>
  <si>
    <t>　　　　７　年</t>
    <phoneticPr fontId="2"/>
  </si>
  <si>
    <t>　　　　８　年</t>
    <phoneticPr fontId="2"/>
  </si>
  <si>
    <t xml:space="preserve">        10  年</t>
    <phoneticPr fontId="2"/>
  </si>
  <si>
    <t xml:space="preserve">        11  年</t>
    <phoneticPr fontId="2"/>
  </si>
  <si>
    <t xml:space="preserve">        12  年</t>
    <phoneticPr fontId="2"/>
  </si>
  <si>
    <t xml:space="preserve">        13  年</t>
    <phoneticPr fontId="2"/>
  </si>
  <si>
    <t xml:space="preserve">        15  年</t>
    <phoneticPr fontId="2"/>
  </si>
  <si>
    <t xml:space="preserve">        16  年</t>
    <phoneticPr fontId="2"/>
  </si>
  <si>
    <t xml:space="preserve">        17  年</t>
    <phoneticPr fontId="2"/>
  </si>
  <si>
    <t xml:space="preserve">        18  年</t>
    <phoneticPr fontId="2"/>
  </si>
  <si>
    <t>資料：　教育委員会スポーツ振興グループ</t>
    <rPh sb="0" eb="2">
      <t>シリョウ</t>
    </rPh>
    <rPh sb="4" eb="6">
      <t>キョウイク</t>
    </rPh>
    <rPh sb="6" eb="9">
      <t>イインカイ</t>
    </rPh>
    <rPh sb="13" eb="15">
      <t>シンコウ</t>
    </rPh>
    <phoneticPr fontId="2"/>
  </si>
  <si>
    <t>資料：　教育委員会スポーツ振興グループ</t>
  </si>
  <si>
    <t>高校生</t>
    <phoneticPr fontId="2"/>
  </si>
  <si>
    <t>団　　　　体</t>
    <phoneticPr fontId="2"/>
  </si>
  <si>
    <t>件　数</t>
    <phoneticPr fontId="2"/>
  </si>
  <si>
    <t>人　数</t>
    <phoneticPr fontId="2"/>
  </si>
  <si>
    <t xml:space="preserve">      18  年</t>
    <phoneticPr fontId="2"/>
  </si>
  <si>
    <t xml:space="preserve">      19  年</t>
    <phoneticPr fontId="2"/>
  </si>
  <si>
    <t>昭和　63　年</t>
    <phoneticPr fontId="2"/>
  </si>
  <si>
    <t>(注)　昭和６３年は３月～１２月分　</t>
    <phoneticPr fontId="2"/>
  </si>
  <si>
    <t>総　　数</t>
    <phoneticPr fontId="2"/>
  </si>
  <si>
    <t>個　　　　人</t>
    <rPh sb="0" eb="1">
      <t>コ</t>
    </rPh>
    <rPh sb="5" eb="6">
      <t>ジン</t>
    </rPh>
    <phoneticPr fontId="2"/>
  </si>
  <si>
    <t>小・中学生</t>
    <phoneticPr fontId="2"/>
  </si>
  <si>
    <t>件</t>
    <rPh sb="0" eb="1">
      <t>ケン</t>
    </rPh>
    <phoneticPr fontId="2"/>
  </si>
  <si>
    <t>…</t>
    <phoneticPr fontId="2"/>
  </si>
  <si>
    <t>(注)　平成３年は６月～１０月分</t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</si>
  <si>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</si>
  <si>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</si>
  <si>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集会室</t>
  </si>
  <si>
    <t>会議室</t>
  </si>
  <si>
    <t>研修室</t>
  </si>
  <si>
    <t>調理室</t>
  </si>
  <si>
    <t>ﾎﾞﾗﾝﾃｨｱ</t>
  </si>
  <si>
    <t>児童室</t>
    <phoneticPr fontId="2"/>
  </si>
  <si>
    <t>資料：　児童支援グループ</t>
    <rPh sb="0" eb="2">
      <t>シリョウ</t>
    </rPh>
    <rPh sb="4" eb="6">
      <t>ジドウ</t>
    </rPh>
    <rPh sb="6" eb="8">
      <t>シエン</t>
    </rPh>
    <phoneticPr fontId="2"/>
  </si>
  <si>
    <t>小学生</t>
    <phoneticPr fontId="2"/>
  </si>
  <si>
    <t>団   体</t>
    <phoneticPr fontId="2"/>
  </si>
  <si>
    <t>主催事業</t>
    <phoneticPr fontId="2"/>
  </si>
  <si>
    <t>中学生</t>
    <phoneticPr fontId="2"/>
  </si>
  <si>
    <t>件  数</t>
    <phoneticPr fontId="2"/>
  </si>
  <si>
    <t>農業実習施設</t>
  </si>
  <si>
    <t>　　　 　－</t>
  </si>
  <si>
    <t>合    計</t>
    <phoneticPr fontId="2"/>
  </si>
  <si>
    <r>
      <t xml:space="preserve">             </t>
    </r>
    <r>
      <rPr>
        <sz val="5"/>
        <rFont val="ＭＳ 明朝"/>
        <family val="1"/>
        <charset val="128"/>
      </rPr>
      <t>人</t>
    </r>
  </si>
  <si>
    <r>
      <t xml:space="preserve">               </t>
    </r>
    <r>
      <rPr>
        <sz val="5"/>
        <rFont val="ＭＳ 明朝"/>
        <family val="1"/>
        <charset val="128"/>
      </rPr>
      <t>人</t>
    </r>
  </si>
  <si>
    <t xml:space="preserve">         －</t>
    <phoneticPr fontId="2"/>
  </si>
  <si>
    <t>（注）　ターミナル物産センターは、昭和６０年１２月から平成１３年６月まで交通ターミナル、</t>
    <rPh sb="1" eb="2">
      <t>チュウ</t>
    </rPh>
    <rPh sb="9" eb="11">
      <t>ブッサン</t>
    </rPh>
    <rPh sb="17" eb="19">
      <t>ショウワ</t>
    </rPh>
    <rPh sb="21" eb="22">
      <t>ネン</t>
    </rPh>
    <rPh sb="24" eb="25">
      <t>ガツ</t>
    </rPh>
    <rPh sb="27" eb="29">
      <t>ヘイセイ</t>
    </rPh>
    <rPh sb="31" eb="32">
      <t>ネン</t>
    </rPh>
    <rPh sb="33" eb="34">
      <t>ガツ</t>
    </rPh>
    <rPh sb="36" eb="38">
      <t>コウツウ</t>
    </rPh>
    <phoneticPr fontId="2"/>
  </si>
  <si>
    <t>大研修室</t>
  </si>
  <si>
    <t>研修室(1)</t>
  </si>
  <si>
    <t>研修室(2)</t>
  </si>
  <si>
    <t>研修室(3)</t>
  </si>
  <si>
    <t>研修室(4)</t>
  </si>
  <si>
    <t>平成 13 年</t>
  </si>
  <si>
    <t>木工芸室</t>
  </si>
  <si>
    <t>手工芸室</t>
  </si>
  <si>
    <t>年   次</t>
    <phoneticPr fontId="2"/>
  </si>
  <si>
    <t>会議室</t>
    <phoneticPr fontId="2"/>
  </si>
  <si>
    <r>
      <t>　　　　</t>
    </r>
    <r>
      <rPr>
        <sz val="5"/>
        <rFont val="ＭＳ 明朝"/>
        <family val="1"/>
        <charset val="128"/>
      </rPr>
      <t>人</t>
    </r>
  </si>
  <si>
    <r>
      <t xml:space="preserve">        </t>
    </r>
    <r>
      <rPr>
        <sz val="5"/>
        <rFont val="ＭＳ 明朝"/>
        <family val="1"/>
        <charset val="128"/>
      </rPr>
      <t>人</t>
    </r>
  </si>
  <si>
    <t xml:space="preserve">     15 年</t>
    <phoneticPr fontId="2"/>
  </si>
  <si>
    <t>和室(1)</t>
    <phoneticPr fontId="2"/>
  </si>
  <si>
    <t>和室(2)</t>
    <phoneticPr fontId="2"/>
  </si>
  <si>
    <t>陶芸室</t>
    <phoneticPr fontId="2"/>
  </si>
  <si>
    <r>
      <t xml:space="preserve">        　   </t>
    </r>
    <r>
      <rPr>
        <sz val="5"/>
        <rFont val="ＭＳ 明朝"/>
        <family val="1"/>
        <charset val="128"/>
      </rPr>
      <t>人</t>
    </r>
    <phoneticPr fontId="2"/>
  </si>
  <si>
    <t>資料：　教育委員会社会教育グループ</t>
    <phoneticPr fontId="2"/>
  </si>
  <si>
    <t>高等学校</t>
    <rPh sb="0" eb="2">
      <t>コウトウ</t>
    </rPh>
    <rPh sb="2" eb="4">
      <t>ガッコウ</t>
    </rPh>
    <phoneticPr fontId="2"/>
  </si>
  <si>
    <t>幼稚園</t>
    <rPh sb="0" eb="3">
      <t>ヨウチエン</t>
    </rPh>
    <phoneticPr fontId="2"/>
  </si>
  <si>
    <t>Ｓ40</t>
    <phoneticPr fontId="2"/>
  </si>
  <si>
    <t>Ｓ45</t>
    <phoneticPr fontId="2"/>
  </si>
  <si>
    <t>Ｓ50</t>
    <phoneticPr fontId="2"/>
  </si>
  <si>
    <t>Ｓ55</t>
    <phoneticPr fontId="2"/>
  </si>
  <si>
    <t>Ｓ60</t>
    <phoneticPr fontId="2"/>
  </si>
  <si>
    <t>Ｈ２</t>
    <phoneticPr fontId="2"/>
  </si>
  <si>
    <t>Ｈ７</t>
    <phoneticPr fontId="2"/>
  </si>
  <si>
    <t>Ｈ12</t>
    <phoneticPr fontId="2"/>
  </si>
  <si>
    <t>Ｈ17</t>
    <phoneticPr fontId="2"/>
  </si>
  <si>
    <t>平成 元 年</t>
    <phoneticPr fontId="2"/>
  </si>
  <si>
    <t>平成 ９ 年</t>
    <phoneticPr fontId="2"/>
  </si>
  <si>
    <t>　　 20 年</t>
  </si>
  <si>
    <t>　　 21 年</t>
  </si>
  <si>
    <t>　　 22 年</t>
  </si>
  <si>
    <t>　　 23 年</t>
  </si>
  <si>
    <t>　　 24 年</t>
  </si>
  <si>
    <t>　　　20　年</t>
  </si>
  <si>
    <t>　　　21　年</t>
  </si>
  <si>
    <t>　　　22　年</t>
  </si>
  <si>
    <t>　　　23　年</t>
  </si>
  <si>
    <t>　　　24　年</t>
  </si>
  <si>
    <t>平成  元　年</t>
    <phoneticPr fontId="2"/>
  </si>
  <si>
    <t>平成  ９　年</t>
    <phoneticPr fontId="2"/>
  </si>
  <si>
    <t>平成　元　年</t>
    <phoneticPr fontId="2"/>
  </si>
  <si>
    <t>平成　９　年</t>
    <phoneticPr fontId="2"/>
  </si>
  <si>
    <t xml:space="preserve">      20  年</t>
  </si>
  <si>
    <t xml:space="preserve">      21  年</t>
  </si>
  <si>
    <t xml:space="preserve">      22  年</t>
  </si>
  <si>
    <t xml:space="preserve">      23  年</t>
  </si>
  <si>
    <t xml:space="preserve">      24  年</t>
  </si>
  <si>
    <t>－</t>
    <phoneticPr fontId="2"/>
  </si>
  <si>
    <t xml:space="preserve">    20年</t>
  </si>
  <si>
    <t xml:space="preserve">    21年</t>
  </si>
  <si>
    <t xml:space="preserve">    22年</t>
  </si>
  <si>
    <t xml:space="preserve">    23年</t>
  </si>
  <si>
    <t xml:space="preserve">    24年</t>
  </si>
  <si>
    <t>平成元年</t>
    <phoneticPr fontId="2"/>
  </si>
  <si>
    <t>平成９年</t>
    <phoneticPr fontId="2"/>
  </si>
  <si>
    <t>　　　　－</t>
  </si>
  <si>
    <t>生　　　　　　徒　　　　　　数</t>
    <phoneticPr fontId="2"/>
  </si>
  <si>
    <t>入学状況</t>
    <phoneticPr fontId="2"/>
  </si>
  <si>
    <t>本務教員数</t>
    <phoneticPr fontId="2"/>
  </si>
  <si>
    <t>本務職員数</t>
    <phoneticPr fontId="2"/>
  </si>
  <si>
    <t>区　        分</t>
    <phoneticPr fontId="2"/>
  </si>
  <si>
    <t>入学志願者</t>
    <phoneticPr fontId="2"/>
  </si>
  <si>
    <t>入　学　者</t>
    <phoneticPr fontId="2"/>
  </si>
  <si>
    <t>総数</t>
    <phoneticPr fontId="2"/>
  </si>
  <si>
    <t>男</t>
    <phoneticPr fontId="2"/>
  </si>
  <si>
    <t>女</t>
    <phoneticPr fontId="2"/>
  </si>
  <si>
    <t>３学年</t>
    <phoneticPr fontId="2"/>
  </si>
  <si>
    <t>普通科</t>
    <rPh sb="0" eb="3">
      <t>フツウカ</t>
    </rPh>
    <phoneticPr fontId="2"/>
  </si>
  <si>
    <t>人</t>
    <phoneticPr fontId="2"/>
  </si>
  <si>
    <t>(全日制)</t>
    <rPh sb="1" eb="4">
      <t>ゼンニチセイ</t>
    </rPh>
    <phoneticPr fontId="2"/>
  </si>
  <si>
    <t>生活環境
科学科</t>
    <rPh sb="0" eb="2">
      <t>セイカツ</t>
    </rPh>
    <rPh sb="2" eb="4">
      <t>カンキョウ</t>
    </rPh>
    <rPh sb="5" eb="8">
      <t>カガクカ</t>
    </rPh>
    <phoneticPr fontId="2"/>
  </si>
  <si>
    <t>地域資源
応用科</t>
    <rPh sb="0" eb="2">
      <t>チイキ</t>
    </rPh>
    <rPh sb="2" eb="4">
      <t>シゲン</t>
    </rPh>
    <rPh sb="5" eb="8">
      <t>オウヨウカ</t>
    </rPh>
    <phoneticPr fontId="2"/>
  </si>
  <si>
    <t>計</t>
    <rPh sb="0" eb="1">
      <t>ケイ</t>
    </rPh>
    <phoneticPr fontId="2"/>
  </si>
  <si>
    <t>　資料：　美幌高等学校</t>
    <phoneticPr fontId="2"/>
  </si>
  <si>
    <t xml:space="preserve">     20 年</t>
  </si>
  <si>
    <t xml:space="preserve">     21 年</t>
  </si>
  <si>
    <t xml:space="preserve">     22 年</t>
  </si>
  <si>
    <t xml:space="preserve">     23 年</t>
  </si>
  <si>
    <t xml:space="preserve">     24 年</t>
  </si>
  <si>
    <t>Ｈ22</t>
    <phoneticPr fontId="2"/>
  </si>
  <si>
    <t>児　　童数</t>
    <rPh sb="0" eb="1">
      <t>コ</t>
    </rPh>
    <rPh sb="3" eb="4">
      <t>ワラベ</t>
    </rPh>
    <rPh sb="4" eb="5">
      <t>スウ</t>
    </rPh>
    <phoneticPr fontId="2"/>
  </si>
  <si>
    <t>生徒数</t>
    <rPh sb="0" eb="3">
      <t>セイトスウ</t>
    </rPh>
    <phoneticPr fontId="2"/>
  </si>
  <si>
    <t>平成 元 年</t>
    <phoneticPr fontId="2"/>
  </si>
  <si>
    <t>平成 元 年</t>
    <phoneticPr fontId="2"/>
  </si>
  <si>
    <t>（注）　専修学校等入学者とは、専修学校、各種学校及び公共職業能力開発施設等に入学した者をい</t>
    <rPh sb="4" eb="6">
      <t>センシュウ</t>
    </rPh>
    <rPh sb="6" eb="8">
      <t>ガッコウ</t>
    </rPh>
    <rPh sb="8" eb="9">
      <t>トウ</t>
    </rPh>
    <rPh sb="9" eb="11">
      <t>ニュウガク</t>
    </rPh>
    <rPh sb="11" eb="12">
      <t>シャ</t>
    </rPh>
    <rPh sb="15" eb="17">
      <t>センシュウ</t>
    </rPh>
    <rPh sb="17" eb="19">
      <t>ガッコウ</t>
    </rPh>
    <rPh sb="20" eb="22">
      <t>カクシュ</t>
    </rPh>
    <rPh sb="22" eb="24">
      <t>ガッコウ</t>
    </rPh>
    <rPh sb="24" eb="25">
      <t>オヨ</t>
    </rPh>
    <rPh sb="26" eb="28">
      <t>コウキョウ</t>
    </rPh>
    <rPh sb="28" eb="30">
      <t>ショクギョウ</t>
    </rPh>
    <rPh sb="30" eb="32">
      <t>ノウリョク</t>
    </rPh>
    <rPh sb="32" eb="34">
      <t>カイハツ</t>
    </rPh>
    <rPh sb="34" eb="36">
      <t>シセツ</t>
    </rPh>
    <rPh sb="36" eb="37">
      <t>トウ</t>
    </rPh>
    <rPh sb="38" eb="40">
      <t>ニュウガク</t>
    </rPh>
    <rPh sb="42" eb="43">
      <t>モノ</t>
    </rPh>
    <phoneticPr fontId="2"/>
  </si>
  <si>
    <t>う。</t>
    <phoneticPr fontId="2"/>
  </si>
  <si>
    <t>（注）　昭和５０年の無業者は、専修学校等等入学者に含む。</t>
    <rPh sb="1" eb="2">
      <t>チュウ</t>
    </rPh>
    <rPh sb="15" eb="17">
      <t>センシュウ</t>
    </rPh>
    <rPh sb="17" eb="19">
      <t>ガッコウ</t>
    </rPh>
    <rPh sb="19" eb="20">
      <t>トウ</t>
    </rPh>
    <phoneticPr fontId="2"/>
  </si>
  <si>
    <t>平成 元 年度</t>
    <phoneticPr fontId="2"/>
  </si>
  <si>
    <t>平成 ９ 年度</t>
    <phoneticPr fontId="2"/>
  </si>
  <si>
    <t xml:space="preserve">     19 年度</t>
  </si>
  <si>
    <t xml:space="preserve">     20 年度</t>
  </si>
  <si>
    <t xml:space="preserve">     21 年度</t>
  </si>
  <si>
    <t xml:space="preserve">     22 年度</t>
  </si>
  <si>
    <t xml:space="preserve">     23 年度</t>
  </si>
  <si>
    <t>平成 元 年</t>
    <phoneticPr fontId="2"/>
  </si>
  <si>
    <t>一般</t>
    <phoneticPr fontId="2"/>
  </si>
  <si>
    <t>昭和51年</t>
    <phoneticPr fontId="2"/>
  </si>
  <si>
    <t>　　52年</t>
    <phoneticPr fontId="2"/>
  </si>
  <si>
    <t>平成元年</t>
    <phoneticPr fontId="2"/>
  </si>
  <si>
    <t>集会</t>
    <rPh sb="0" eb="2">
      <t>シュウカイ</t>
    </rPh>
    <phoneticPr fontId="2"/>
  </si>
  <si>
    <t>文化</t>
    <rPh sb="0" eb="2">
      <t>ブンカ</t>
    </rPh>
    <phoneticPr fontId="2"/>
  </si>
  <si>
    <t>平  成　元　年</t>
    <phoneticPr fontId="2"/>
  </si>
  <si>
    <t>平  成　９　年</t>
    <phoneticPr fontId="2"/>
  </si>
  <si>
    <t xml:space="preserve">        19  年</t>
    <phoneticPr fontId="2"/>
  </si>
  <si>
    <t xml:space="preserve">        20  年</t>
  </si>
  <si>
    <t xml:space="preserve">        21  年</t>
  </si>
  <si>
    <t xml:space="preserve">        22  年</t>
  </si>
  <si>
    <t xml:space="preserve">        23  年</t>
  </si>
  <si>
    <t xml:space="preserve">        24  年</t>
  </si>
  <si>
    <t>平成　元　年</t>
    <phoneticPr fontId="2"/>
  </si>
  <si>
    <t>平成　元　年</t>
    <phoneticPr fontId="2"/>
  </si>
  <si>
    <t>平成　９　年</t>
    <phoneticPr fontId="2"/>
  </si>
  <si>
    <t>小・
中学生</t>
    <phoneticPr fontId="2"/>
  </si>
  <si>
    <t>(注)　平成１５年６月３０日までは勤労者体育センター</t>
    <phoneticPr fontId="2"/>
  </si>
  <si>
    <t>…</t>
    <phoneticPr fontId="2"/>
  </si>
  <si>
    <t>営業日数</t>
    <rPh sb="0" eb="2">
      <t>エイギョウ</t>
    </rPh>
    <rPh sb="2" eb="4">
      <t>ニッスウ</t>
    </rPh>
    <phoneticPr fontId="2"/>
  </si>
  <si>
    <t>一般利用</t>
    <rPh sb="0" eb="2">
      <t>イッパン</t>
    </rPh>
    <rPh sb="2" eb="4">
      <t>リヨウ</t>
    </rPh>
    <phoneticPr fontId="11"/>
  </si>
  <si>
    <t>小計</t>
    <rPh sb="0" eb="2">
      <t>ショウケイ</t>
    </rPh>
    <phoneticPr fontId="2"/>
  </si>
  <si>
    <t>土曜券</t>
    <rPh sb="0" eb="2">
      <t>ドヨウ</t>
    </rPh>
    <rPh sb="2" eb="3">
      <t>ケン</t>
    </rPh>
    <phoneticPr fontId="2"/>
  </si>
  <si>
    <t>スキー授業</t>
    <rPh sb="3" eb="5">
      <t>ジュギョウ</t>
    </rPh>
    <phoneticPr fontId="11"/>
  </si>
  <si>
    <t>自衛隊
訓練</t>
    <rPh sb="0" eb="3">
      <t>ジエイタイ</t>
    </rPh>
    <rPh sb="4" eb="5">
      <t>クン</t>
    </rPh>
    <rPh sb="5" eb="6">
      <t>ネリ</t>
    </rPh>
    <phoneticPr fontId="2"/>
  </si>
  <si>
    <t>指導者</t>
    <rPh sb="0" eb="3">
      <t>シドウシャ</t>
    </rPh>
    <phoneticPr fontId="2"/>
  </si>
  <si>
    <t>ソリ
コース</t>
    <phoneticPr fontId="2"/>
  </si>
  <si>
    <t>利用者計</t>
    <rPh sb="0" eb="3">
      <t>リヨウシャ</t>
    </rPh>
    <rPh sb="3" eb="4">
      <t>ケイ</t>
    </rPh>
    <phoneticPr fontId="2"/>
  </si>
  <si>
    <t>教育利用実績（利用者計の内数）</t>
    <rPh sb="0" eb="2">
      <t>キョウイク</t>
    </rPh>
    <rPh sb="2" eb="4">
      <t>リヨウ</t>
    </rPh>
    <rPh sb="4" eb="6">
      <t>ジッセキ</t>
    </rPh>
    <phoneticPr fontId="2"/>
  </si>
  <si>
    <t>大人</t>
    <rPh sb="0" eb="2">
      <t>オトナ</t>
    </rPh>
    <phoneticPr fontId="2"/>
  </si>
  <si>
    <t>小人</t>
    <rPh sb="0" eb="1">
      <t>コ</t>
    </rPh>
    <rPh sb="1" eb="2">
      <t>ビト</t>
    </rPh>
    <phoneticPr fontId="2"/>
  </si>
  <si>
    <t>親子券</t>
    <rPh sb="0" eb="2">
      <t>オヤコ</t>
    </rPh>
    <rPh sb="2" eb="3">
      <t>ケン</t>
    </rPh>
    <phoneticPr fontId="11"/>
  </si>
  <si>
    <t>スキー授業</t>
    <rPh sb="3" eb="5">
      <t>ジュギョウ</t>
    </rPh>
    <phoneticPr fontId="2"/>
  </si>
  <si>
    <t>各教室・少年団等</t>
    <rPh sb="0" eb="3">
      <t>カクキョウシツ</t>
    </rPh>
    <rPh sb="4" eb="7">
      <t>ショウネンダン</t>
    </rPh>
    <rPh sb="7" eb="8">
      <t>トウ</t>
    </rPh>
    <phoneticPr fontId="2"/>
  </si>
  <si>
    <t>日</t>
    <rPh sb="0" eb="1">
      <t>ニチ</t>
    </rPh>
    <phoneticPr fontId="2"/>
  </si>
  <si>
    <t>人</t>
    <rPh sb="0" eb="1">
      <t>ニン</t>
    </rPh>
    <phoneticPr fontId="2"/>
  </si>
  <si>
    <t>千円</t>
    <rPh sb="0" eb="2">
      <t>センエン</t>
    </rPh>
    <phoneticPr fontId="2"/>
  </si>
  <si>
    <t>平成14年度</t>
    <rPh sb="0" eb="2">
      <t>ヘイセイ</t>
    </rPh>
    <rPh sb="4" eb="6">
      <t>ネンド</t>
    </rPh>
    <phoneticPr fontId="2"/>
  </si>
  <si>
    <t>　　15年度</t>
    <rPh sb="4" eb="6">
      <t>ネンド</t>
    </rPh>
    <phoneticPr fontId="2"/>
  </si>
  <si>
    <t>　　16年度</t>
    <rPh sb="4" eb="6">
      <t>ネンド</t>
    </rPh>
    <phoneticPr fontId="2"/>
  </si>
  <si>
    <t>　　17年度</t>
    <rPh sb="4" eb="6">
      <t>ネンド</t>
    </rPh>
    <phoneticPr fontId="2"/>
  </si>
  <si>
    <t>　　18年度</t>
    <rPh sb="4" eb="6">
      <t>ネンド</t>
    </rPh>
    <phoneticPr fontId="2"/>
  </si>
  <si>
    <t>　　19年度</t>
    <rPh sb="4" eb="6">
      <t>ネンド</t>
    </rPh>
    <phoneticPr fontId="2"/>
  </si>
  <si>
    <t>　　20年度</t>
    <rPh sb="4" eb="6">
      <t>ネンド</t>
    </rPh>
    <phoneticPr fontId="2"/>
  </si>
  <si>
    <t>　　21年度</t>
    <rPh sb="4" eb="6">
      <t>ネンド</t>
    </rPh>
    <phoneticPr fontId="2"/>
  </si>
  <si>
    <t>　　22年度</t>
    <rPh sb="4" eb="6">
      <t>ネンド</t>
    </rPh>
    <phoneticPr fontId="2"/>
  </si>
  <si>
    <t>　　23年度</t>
    <rPh sb="4" eb="6">
      <t>ネンド</t>
    </rPh>
    <phoneticPr fontId="2"/>
  </si>
  <si>
    <t>資料：　教育委員会スポーツ振興グループ</t>
    <phoneticPr fontId="2"/>
  </si>
  <si>
    <t>平成３年</t>
    <phoneticPr fontId="2"/>
  </si>
  <si>
    <t>　　４年</t>
    <phoneticPr fontId="2"/>
  </si>
  <si>
    <t>資料：　教育委員会スポーツ振興グループ</t>
    <phoneticPr fontId="2"/>
  </si>
  <si>
    <t>一般</t>
    <phoneticPr fontId="2"/>
  </si>
  <si>
    <t>高校生</t>
    <phoneticPr fontId="2"/>
  </si>
  <si>
    <t>幼児</t>
    <phoneticPr fontId="2"/>
  </si>
  <si>
    <t>件数</t>
    <phoneticPr fontId="2"/>
  </si>
  <si>
    <t>人数</t>
    <phoneticPr fontId="2"/>
  </si>
  <si>
    <t>年　　次</t>
    <rPh sb="0" eb="1">
      <t>ネン</t>
    </rPh>
    <rPh sb="3" eb="4">
      <t>ツギ</t>
    </rPh>
    <phoneticPr fontId="11"/>
  </si>
  <si>
    <t>平成22年</t>
    <rPh sb="0" eb="2">
      <t>ヘイセイ</t>
    </rPh>
    <rPh sb="4" eb="5">
      <t>ネン</t>
    </rPh>
    <phoneticPr fontId="11"/>
  </si>
  <si>
    <t>平成23年</t>
    <rPh sb="0" eb="2">
      <t>ヘイセイ</t>
    </rPh>
    <rPh sb="4" eb="5">
      <t>ネン</t>
    </rPh>
    <phoneticPr fontId="11"/>
  </si>
  <si>
    <t>平成24年</t>
    <rPh sb="0" eb="2">
      <t>ヘイセイ</t>
    </rPh>
    <rPh sb="4" eb="5">
      <t>ネン</t>
    </rPh>
    <phoneticPr fontId="11"/>
  </si>
  <si>
    <t>日</t>
    <rPh sb="0" eb="1">
      <t>ニチ</t>
    </rPh>
    <phoneticPr fontId="11"/>
  </si>
  <si>
    <t>日数</t>
    <rPh sb="0" eb="2">
      <t>ニッスウ</t>
    </rPh>
    <phoneticPr fontId="11"/>
  </si>
  <si>
    <t>シーズンパス</t>
    <phoneticPr fontId="14"/>
  </si>
  <si>
    <t>６５歳未満</t>
    <rPh sb="2" eb="3">
      <t>サイ</t>
    </rPh>
    <rPh sb="3" eb="5">
      <t>ミマン</t>
    </rPh>
    <phoneticPr fontId="12"/>
  </si>
  <si>
    <t>男</t>
    <rPh sb="0" eb="1">
      <t>オトコ</t>
    </rPh>
    <phoneticPr fontId="14"/>
  </si>
  <si>
    <t>女</t>
    <rPh sb="0" eb="1">
      <t>オンナ</t>
    </rPh>
    <phoneticPr fontId="14"/>
  </si>
  <si>
    <t>７５歳以上</t>
    <rPh sb="2" eb="3">
      <t>サイ</t>
    </rPh>
    <rPh sb="3" eb="5">
      <t>イジョウ</t>
    </rPh>
    <phoneticPr fontId="12"/>
  </si>
  <si>
    <t>１日券利用者</t>
    <rPh sb="1" eb="2">
      <t>ニチ</t>
    </rPh>
    <rPh sb="2" eb="3">
      <t>ケン</t>
    </rPh>
    <rPh sb="3" eb="6">
      <t>リヨウシャ</t>
    </rPh>
    <phoneticPr fontId="12"/>
  </si>
  <si>
    <t>町内</t>
    <rPh sb="0" eb="2">
      <t>チョウナイ</t>
    </rPh>
    <phoneticPr fontId="14"/>
  </si>
  <si>
    <t>町外</t>
    <rPh sb="0" eb="2">
      <t>チョウガイ</t>
    </rPh>
    <phoneticPr fontId="14"/>
  </si>
  <si>
    <t>６５歳～
７５歳未満</t>
    <rPh sb="2" eb="3">
      <t>サイ</t>
    </rPh>
    <rPh sb="7" eb="8">
      <t>サイ</t>
    </rPh>
    <rPh sb="8" eb="10">
      <t>ミマン</t>
    </rPh>
    <phoneticPr fontId="12"/>
  </si>
  <si>
    <t>教育
利用計</t>
    <rPh sb="0" eb="2">
      <t>キョウイク</t>
    </rPh>
    <rPh sb="3" eb="5">
      <t>リヨウ</t>
    </rPh>
    <rPh sb="5" eb="6">
      <t>ケイ</t>
    </rPh>
    <phoneticPr fontId="2"/>
  </si>
  <si>
    <t>大集会室（体育館）</t>
    <rPh sb="0" eb="3">
      <t>ダイシュウカイ</t>
    </rPh>
    <rPh sb="3" eb="4">
      <t>シツ</t>
    </rPh>
    <rPh sb="5" eb="8">
      <t>タイイクカン</t>
    </rPh>
    <phoneticPr fontId="2"/>
  </si>
  <si>
    <t>昭和57年</t>
    <phoneticPr fontId="2"/>
  </si>
  <si>
    <t>　　58年</t>
    <phoneticPr fontId="2"/>
  </si>
  <si>
    <t>　　10年</t>
    <phoneticPr fontId="2"/>
  </si>
  <si>
    <t>　　11年</t>
  </si>
  <si>
    <t>　　12年</t>
  </si>
  <si>
    <t>　　13年</t>
  </si>
  <si>
    <t>　　15年</t>
  </si>
  <si>
    <t>　　16年</t>
  </si>
  <si>
    <t>　　17年</t>
  </si>
  <si>
    <t>　　18年</t>
  </si>
  <si>
    <t>　　19年</t>
  </si>
  <si>
    <t>　　20年</t>
  </si>
  <si>
    <t>　　21年</t>
  </si>
  <si>
    <t>　　22年</t>
  </si>
  <si>
    <t>　　23年</t>
  </si>
  <si>
    <t>　　24年</t>
  </si>
  <si>
    <t>年　度</t>
    <phoneticPr fontId="2"/>
  </si>
  <si>
    <t>博 物 館</t>
    <phoneticPr fontId="2"/>
  </si>
  <si>
    <t>農 業 館</t>
    <rPh sb="0" eb="1">
      <t>ノウ</t>
    </rPh>
    <rPh sb="2" eb="3">
      <t>ギョウ</t>
    </rPh>
    <rPh sb="4" eb="5">
      <t>カン</t>
    </rPh>
    <phoneticPr fontId="2"/>
  </si>
  <si>
    <t>林 業 館</t>
    <rPh sb="0" eb="1">
      <t>ハヤシ</t>
    </rPh>
    <rPh sb="2" eb="3">
      <t>ギョウ</t>
    </rPh>
    <rPh sb="4" eb="5">
      <t>カン</t>
    </rPh>
    <phoneticPr fontId="2"/>
  </si>
  <si>
    <t>休 憩 施 設</t>
    <phoneticPr fontId="2"/>
  </si>
  <si>
    <t>森 林 公 園</t>
    <phoneticPr fontId="2"/>
  </si>
  <si>
    <t>農 村 公 園</t>
    <phoneticPr fontId="2"/>
  </si>
  <si>
    <t>農業実習施設</t>
    <phoneticPr fontId="2"/>
  </si>
  <si>
    <t>（体験農園）</t>
    <phoneticPr fontId="2"/>
  </si>
  <si>
    <t>（ｸﾞﾘｰﾝﾋﾞﾚｯｼﾞ
         美幌）</t>
    <rPh sb="22" eb="24">
      <t>ビホロ</t>
    </rPh>
    <phoneticPr fontId="2"/>
  </si>
  <si>
    <r>
      <t>ﾀ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ｰ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ﾐ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ﾅ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ﾙ
物産ｾﾝﾀｰ</t>
    </r>
    <rPh sb="10" eb="11">
      <t>ブツ</t>
    </rPh>
    <rPh sb="11" eb="12">
      <t>サン</t>
    </rPh>
    <phoneticPr fontId="2"/>
  </si>
  <si>
    <t>昭和61年度</t>
    <phoneticPr fontId="2"/>
  </si>
  <si>
    <t>　　62年度</t>
    <phoneticPr fontId="2"/>
  </si>
  <si>
    <t>　　63年度</t>
  </si>
  <si>
    <t>平成元年度</t>
    <phoneticPr fontId="2"/>
  </si>
  <si>
    <t>　　２年度</t>
    <phoneticPr fontId="2"/>
  </si>
  <si>
    <t>　　３年度</t>
  </si>
  <si>
    <t>　　４年度</t>
  </si>
  <si>
    <t>　　５年度</t>
  </si>
  <si>
    <t>　　６年度</t>
  </si>
  <si>
    <t>　　７年度</t>
  </si>
  <si>
    <t>　　８年度</t>
  </si>
  <si>
    <t>　　10年度</t>
    <phoneticPr fontId="2"/>
  </si>
  <si>
    <t>　　11年度</t>
  </si>
  <si>
    <t>　　12年度</t>
  </si>
  <si>
    <t>　　13年度</t>
  </si>
  <si>
    <t>　　15年度</t>
  </si>
  <si>
    <t>　　16年度</t>
  </si>
  <si>
    <t>　　17年度</t>
  </si>
  <si>
    <t>　　18年度</t>
  </si>
  <si>
    <t>　　19年度</t>
  </si>
  <si>
    <t>　　20年度</t>
  </si>
  <si>
    <t>　　21年度</t>
  </si>
  <si>
    <t>　　22年度</t>
  </si>
  <si>
    <t>　　23年度</t>
  </si>
  <si>
    <t>平成９年度</t>
    <rPh sb="0" eb="2">
      <t>ヘイセイ</t>
    </rPh>
    <phoneticPr fontId="2"/>
  </si>
  <si>
    <t>エコハウス</t>
    <phoneticPr fontId="2"/>
  </si>
  <si>
    <t xml:space="preserve">     19 年</t>
    <phoneticPr fontId="2"/>
  </si>
  <si>
    <t xml:space="preserve">　　(1)　　産業別就職者数      </t>
    <rPh sb="7" eb="10">
      <t>サンギョウベツ</t>
    </rPh>
    <rPh sb="10" eb="13">
      <t>シュウショクシャ</t>
    </rPh>
    <rPh sb="13" eb="14">
      <t>スウ</t>
    </rPh>
    <phoneticPr fontId="2"/>
  </si>
  <si>
    <t xml:space="preserve">　　(2)　　卒業後の進路      </t>
    <phoneticPr fontId="2"/>
  </si>
  <si>
    <t>資料：　財務グループ</t>
  </si>
  <si>
    <t>資料：　財務グループ</t>
    <rPh sb="0" eb="2">
      <t>シリョウ</t>
    </rPh>
    <rPh sb="4" eb="6">
      <t>ザイム</t>
    </rPh>
    <phoneticPr fontId="2"/>
  </si>
  <si>
    <t>資料：　財務グループ</t>
    <rPh sb="0" eb="2">
      <t>シリョウ</t>
    </rPh>
    <phoneticPr fontId="2"/>
  </si>
  <si>
    <t>(S62.10開館)</t>
  </si>
  <si>
    <t>(S63.3開館)</t>
  </si>
  <si>
    <t>(H19.4開館)</t>
  </si>
  <si>
    <t>(H元.3開館)</t>
  </si>
  <si>
    <t>(H2.5開館)</t>
  </si>
  <si>
    <t>(H元.5開館)</t>
  </si>
  <si>
    <t>(S63.5開館)</t>
  </si>
  <si>
    <t>(H3.12開館)</t>
  </si>
  <si>
    <t>(H22.4開館)</t>
  </si>
  <si>
    <t>　　　平成１７年１月より、会議室は子育て支援センター、研修室は子ども発育支援センター、児童</t>
    <rPh sb="3" eb="5">
      <t>ヘイセイ</t>
    </rPh>
    <rPh sb="7" eb="8">
      <t>ネン</t>
    </rPh>
    <rPh sb="9" eb="10">
      <t>ガツ</t>
    </rPh>
    <rPh sb="13" eb="16">
      <t>カイギシツ</t>
    </rPh>
    <rPh sb="17" eb="19">
      <t>コソダ</t>
    </rPh>
    <rPh sb="20" eb="22">
      <t>シエン</t>
    </rPh>
    <rPh sb="27" eb="30">
      <t>ケンシュウシツ</t>
    </rPh>
    <rPh sb="31" eb="32">
      <t>コ</t>
    </rPh>
    <rPh sb="34" eb="36">
      <t>ハツイク</t>
    </rPh>
    <rPh sb="36" eb="38">
      <t>シエン</t>
    </rPh>
    <phoneticPr fontId="2"/>
  </si>
  <si>
    <t>－</t>
    <phoneticPr fontId="2"/>
  </si>
  <si>
    <t>資料：　教育委員会社会教育グループ</t>
    <rPh sb="0" eb="2">
      <t>シリョウ</t>
    </rPh>
    <rPh sb="4" eb="6">
      <t>キョウイク</t>
    </rPh>
    <rPh sb="6" eb="9">
      <t>イインカイ</t>
    </rPh>
    <rPh sb="9" eb="11">
      <t>シャカイ</t>
    </rPh>
    <rPh sb="11" eb="13">
      <t>キョウイク</t>
    </rPh>
    <phoneticPr fontId="2"/>
  </si>
  <si>
    <t>－</t>
    <phoneticPr fontId="2"/>
  </si>
  <si>
    <t>楽　屋　１</t>
    <rPh sb="0" eb="1">
      <t>ラク</t>
    </rPh>
    <rPh sb="2" eb="3">
      <t>ヤ</t>
    </rPh>
    <phoneticPr fontId="2"/>
  </si>
  <si>
    <t>公　用</t>
    <phoneticPr fontId="2"/>
  </si>
  <si>
    <t>第１ホール「びほーる｣</t>
    <phoneticPr fontId="2"/>
  </si>
  <si>
    <t>楽　屋　２</t>
    <rPh sb="0" eb="1">
      <t>ラク</t>
    </rPh>
    <rPh sb="2" eb="3">
      <t>ヤ</t>
    </rPh>
    <phoneticPr fontId="2"/>
  </si>
  <si>
    <t>楽　　屋　　３</t>
    <rPh sb="0" eb="1">
      <t>ラク</t>
    </rPh>
    <rPh sb="3" eb="4">
      <t>ヤ</t>
    </rPh>
    <phoneticPr fontId="2"/>
  </si>
  <si>
    <t>和　室　Ａ</t>
    <phoneticPr fontId="2"/>
  </si>
  <si>
    <t>小　会　議　室</t>
    <phoneticPr fontId="2"/>
  </si>
  <si>
    <t>ホ　ワ　イ　エ</t>
    <phoneticPr fontId="2"/>
  </si>
  <si>
    <t>第　３　ホ　ー　ル</t>
    <phoneticPr fontId="2"/>
  </si>
  <si>
    <t>第　２　ホ　ー　ル</t>
    <phoneticPr fontId="2"/>
  </si>
  <si>
    <t>ギ　ャ　ラ　リ　ー</t>
    <phoneticPr fontId="2"/>
  </si>
  <si>
    <t>(注)　平成３年及び平成２４年は６月～１０月分、平成２２年は５月～８月分</t>
    <rPh sb="8" eb="9">
      <t>オヨ</t>
    </rPh>
    <rPh sb="10" eb="12">
      <t>ヘイセイ</t>
    </rPh>
    <rPh sb="14" eb="15">
      <t>ネン</t>
    </rPh>
    <rPh sb="24" eb="26">
      <t>ヘイセイ</t>
    </rPh>
    <rPh sb="28" eb="29">
      <t>ネン</t>
    </rPh>
    <rPh sb="31" eb="33">
      <t>ガツカラ</t>
    </rPh>
    <rPh sb="34" eb="36">
      <t>ガツブン</t>
    </rPh>
    <phoneticPr fontId="2"/>
  </si>
  <si>
    <t>　　　平成１８年より集計方法変更により、団体欄を追加。</t>
    <rPh sb="3" eb="5">
      <t>ヘイセイ</t>
    </rPh>
    <rPh sb="7" eb="8">
      <t>ネン</t>
    </rPh>
    <rPh sb="10" eb="12">
      <t>シュウケイ</t>
    </rPh>
    <rPh sb="12" eb="14">
      <t>ホウホウ</t>
    </rPh>
    <rPh sb="14" eb="16">
      <t>ヘンコウ</t>
    </rPh>
    <rPh sb="20" eb="22">
      <t>ダンタイ</t>
    </rPh>
    <rPh sb="22" eb="23">
      <t>ラン</t>
    </rPh>
    <rPh sb="24" eb="26">
      <t>ツイカ</t>
    </rPh>
    <phoneticPr fontId="2"/>
  </si>
  <si>
    <t>(注)　平成１４年１２月リフト開設。</t>
    <rPh sb="1" eb="2">
      <t>チュウ</t>
    </rPh>
    <rPh sb="4" eb="6">
      <t>ヘイセイ</t>
    </rPh>
    <rPh sb="8" eb="9">
      <t>ネン</t>
    </rPh>
    <rPh sb="11" eb="12">
      <t>ガツ</t>
    </rPh>
    <rPh sb="15" eb="17">
      <t>カイセツ</t>
    </rPh>
    <phoneticPr fontId="2"/>
  </si>
  <si>
    <t>リフト
輸送人員</t>
    <rPh sb="4" eb="6">
      <t>ユソウ</t>
    </rPh>
    <rPh sb="6" eb="8">
      <t>ジンイン</t>
    </rPh>
    <phoneticPr fontId="2"/>
  </si>
  <si>
    <t>利用
料金</t>
    <rPh sb="0" eb="2">
      <t>リヨウ</t>
    </rPh>
    <rPh sb="3" eb="5">
      <t>リョウキン</t>
    </rPh>
    <phoneticPr fontId="2"/>
  </si>
  <si>
    <t>（注）　平成２２年度から施設利用有料化。</t>
    <rPh sb="1" eb="2">
      <t>チュウ</t>
    </rPh>
    <rPh sb="4" eb="6">
      <t>ヘイセイ</t>
    </rPh>
    <rPh sb="8" eb="10">
      <t>ネンド</t>
    </rPh>
    <rPh sb="12" eb="14">
      <t>シセツ</t>
    </rPh>
    <rPh sb="14" eb="16">
      <t>リヨウ</t>
    </rPh>
    <rPh sb="16" eb="19">
      <t>ユウリョウカ</t>
    </rPh>
    <phoneticPr fontId="2"/>
  </si>
  <si>
    <t>　　　　利用の人数は午前と午後の指定した時間で集計した概数。</t>
    <rPh sb="4" eb="6">
      <t>リヨウ</t>
    </rPh>
    <rPh sb="7" eb="9">
      <t>ニンズウ</t>
    </rPh>
    <rPh sb="10" eb="12">
      <t>ゴゼン</t>
    </rPh>
    <rPh sb="13" eb="15">
      <t>ゴゴ</t>
    </rPh>
    <rPh sb="16" eb="18">
      <t>シテイ</t>
    </rPh>
    <rPh sb="20" eb="22">
      <t>ジカン</t>
    </rPh>
    <rPh sb="23" eb="25">
      <t>シュウケイ</t>
    </rPh>
    <rPh sb="27" eb="29">
      <t>ガイスウ</t>
    </rPh>
    <phoneticPr fontId="2"/>
  </si>
  <si>
    <t>(注)  昭和５７年１月開館。</t>
    <phoneticPr fontId="2"/>
  </si>
  <si>
    <t xml:space="preserve">      ボランティアは、平成１３年３月までは工芸室。         </t>
    <phoneticPr fontId="2"/>
  </si>
  <si>
    <t>室及びボランティアは児童センターに変更。</t>
    <phoneticPr fontId="2"/>
  </si>
  <si>
    <t>平成１３年７月から平成１９年３月までは物産館。</t>
    <phoneticPr fontId="2"/>
  </si>
  <si>
    <t>　　　　農業館は、平成１８年度より博物館に統合。</t>
    <rPh sb="4" eb="6">
      <t>ノウギョウ</t>
    </rPh>
    <rPh sb="6" eb="7">
      <t>カン</t>
    </rPh>
    <rPh sb="9" eb="11">
      <t>ヘイセイ</t>
    </rPh>
    <rPh sb="13" eb="14">
      <t>ネン</t>
    </rPh>
    <rPh sb="14" eb="15">
      <t>ド</t>
    </rPh>
    <rPh sb="17" eb="20">
      <t>ハクブツカン</t>
    </rPh>
    <rPh sb="21" eb="23">
      <t>トウゴウ</t>
    </rPh>
    <phoneticPr fontId="2"/>
  </si>
  <si>
    <t>　　　　農業体験実習施設（グリーンビレッジ美幌）は、平成１８年度より集計方法変更。</t>
    <rPh sb="4" eb="6">
      <t>ノウギョウ</t>
    </rPh>
    <rPh sb="6" eb="8">
      <t>タイケン</t>
    </rPh>
    <rPh sb="8" eb="10">
      <t>ジッシュウ</t>
    </rPh>
    <rPh sb="10" eb="12">
      <t>シセツ</t>
    </rPh>
    <rPh sb="21" eb="23">
      <t>ビホロ</t>
    </rPh>
    <rPh sb="26" eb="28">
      <t>ヘイセイ</t>
    </rPh>
    <rPh sb="30" eb="31">
      <t>ネン</t>
    </rPh>
    <rPh sb="31" eb="32">
      <t>ド</t>
    </rPh>
    <rPh sb="34" eb="36">
      <t>シュウケイ</t>
    </rPh>
    <rPh sb="36" eb="38">
      <t>ホウホウ</t>
    </rPh>
    <rPh sb="38" eb="40">
      <t>ヘンコウ</t>
    </rPh>
    <phoneticPr fontId="2"/>
  </si>
  <si>
    <t>(注)　平成１３年４月開館。</t>
    <phoneticPr fontId="2"/>
  </si>
  <si>
    <t xml:space="preserve"> ＝平成３０年５月１日現在  学校基本調査外＝</t>
    <phoneticPr fontId="2"/>
  </si>
  <si>
    <t>平成 14 年</t>
    <phoneticPr fontId="2"/>
  </si>
  <si>
    <t xml:space="preserve">     25 年</t>
    <phoneticPr fontId="2"/>
  </si>
  <si>
    <t xml:space="preserve">     26 年</t>
    <phoneticPr fontId="2"/>
  </si>
  <si>
    <t xml:space="preserve">     27 年</t>
    <phoneticPr fontId="2"/>
  </si>
  <si>
    <t xml:space="preserve">     28 年</t>
    <phoneticPr fontId="2"/>
  </si>
  <si>
    <t xml:space="preserve">     29 年</t>
    <phoneticPr fontId="2"/>
  </si>
  <si>
    <t>生　　　　　　徒　　　　　　数　　　　　　　　　</t>
    <phoneticPr fontId="2"/>
  </si>
  <si>
    <t>本務教員数</t>
    <phoneticPr fontId="2"/>
  </si>
  <si>
    <t>資料：　美幌高等学校</t>
    <phoneticPr fontId="2"/>
  </si>
  <si>
    <t>　＝平成３０年５月１日現在＝</t>
    <phoneticPr fontId="2"/>
  </si>
  <si>
    <t>認定こども園 美幌藤幼稚園</t>
    <rPh sb="0" eb="2">
      <t>ニンテイ</t>
    </rPh>
    <rPh sb="5" eb="6">
      <t>エン</t>
    </rPh>
    <phoneticPr fontId="2"/>
  </si>
  <si>
    <t>平成 14 年度</t>
    <phoneticPr fontId="2"/>
  </si>
  <si>
    <t xml:space="preserve">     24 年度</t>
    <phoneticPr fontId="2"/>
  </si>
  <si>
    <t xml:space="preserve">     25 年度</t>
    <phoneticPr fontId="2"/>
  </si>
  <si>
    <t xml:space="preserve">     26 年度</t>
    <phoneticPr fontId="2"/>
  </si>
  <si>
    <t xml:space="preserve">     27 年度</t>
    <phoneticPr fontId="2"/>
  </si>
  <si>
    <t xml:space="preserve">     28 年度</t>
    <phoneticPr fontId="2"/>
  </si>
  <si>
    <t xml:space="preserve">     29 年度</t>
    <phoneticPr fontId="2"/>
  </si>
  <si>
    <t xml:space="preserve">     25 年</t>
    <phoneticPr fontId="19"/>
  </si>
  <si>
    <t xml:space="preserve">     26 年</t>
    <phoneticPr fontId="19"/>
  </si>
  <si>
    <t xml:space="preserve">     27 年</t>
    <phoneticPr fontId="19"/>
  </si>
  <si>
    <t xml:space="preserve">     28 年</t>
    <phoneticPr fontId="19"/>
  </si>
  <si>
    <t xml:space="preserve">     29 年</t>
    <phoneticPr fontId="19"/>
  </si>
  <si>
    <t>　－</t>
    <phoneticPr fontId="19"/>
  </si>
  <si>
    <t>（注）　第１ホール改築のため、平成２３年１月から平成２４年８月まで第１ホール及びホワイエ</t>
    <rPh sb="1" eb="2">
      <t>チュウ</t>
    </rPh>
    <rPh sb="4" eb="5">
      <t>ダイ</t>
    </rPh>
    <rPh sb="9" eb="11">
      <t>カイチク</t>
    </rPh>
    <rPh sb="15" eb="17">
      <t>ヘイセイ</t>
    </rPh>
    <rPh sb="19" eb="20">
      <t>ネン</t>
    </rPh>
    <rPh sb="21" eb="22">
      <t>ガツ</t>
    </rPh>
    <rPh sb="24" eb="26">
      <t>ヘイセイ</t>
    </rPh>
    <rPh sb="28" eb="29">
      <t>ネン</t>
    </rPh>
    <rPh sb="30" eb="31">
      <t>ガツ</t>
    </rPh>
    <rPh sb="33" eb="35">
      <t>ダイイチ</t>
    </rPh>
    <rPh sb="38" eb="39">
      <t>オヨ</t>
    </rPh>
    <phoneticPr fontId="2"/>
  </si>
  <si>
    <t>の貸出中止。第１ホールは、第１ホール「びほーる」に改正。</t>
    <rPh sb="6" eb="7">
      <t>ダイ</t>
    </rPh>
    <rPh sb="13" eb="14">
      <t>ダイ</t>
    </rPh>
    <rPh sb="25" eb="27">
      <t>カイセイ</t>
    </rPh>
    <phoneticPr fontId="2"/>
  </si>
  <si>
    <t>　　　　町民会館の改築ため、平成２８年１０月から第１ホール「びほーる」、楽屋１、楽屋２、</t>
    <rPh sb="9" eb="11">
      <t>カイチク</t>
    </rPh>
    <rPh sb="36" eb="38">
      <t>ガクヤ</t>
    </rPh>
    <rPh sb="40" eb="42">
      <t>ガクヤ</t>
    </rPh>
    <phoneticPr fontId="19"/>
  </si>
  <si>
    <t>楽屋３、ギャラリーを除き貸出中止。</t>
    <rPh sb="0" eb="2">
      <t>ガクヤ</t>
    </rPh>
    <phoneticPr fontId="2"/>
  </si>
  <si>
    <t xml:space="preserve">     17 年</t>
    <phoneticPr fontId="2"/>
  </si>
  <si>
    <t>平成14年</t>
    <phoneticPr fontId="2"/>
  </si>
  <si>
    <t xml:space="preserve">    26年</t>
    <phoneticPr fontId="19"/>
  </si>
  <si>
    <t xml:space="preserve">    27年</t>
    <phoneticPr fontId="19"/>
  </si>
  <si>
    <t xml:space="preserve">    28年</t>
    <phoneticPr fontId="19"/>
  </si>
  <si>
    <t xml:space="preserve">    29年</t>
    <phoneticPr fontId="19"/>
  </si>
  <si>
    <t xml:space="preserve">    24年</t>
    <phoneticPr fontId="19"/>
  </si>
  <si>
    <t xml:space="preserve">    25年</t>
    <phoneticPr fontId="19"/>
  </si>
  <si>
    <t>平  成　14  年</t>
    <phoneticPr fontId="2"/>
  </si>
  <si>
    <t xml:space="preserve">        25  年</t>
    <phoneticPr fontId="2"/>
  </si>
  <si>
    <t xml:space="preserve">        26  年</t>
    <phoneticPr fontId="2"/>
  </si>
  <si>
    <t xml:space="preserve">        27  年</t>
    <phoneticPr fontId="2"/>
  </si>
  <si>
    <t xml:space="preserve">        28  年</t>
    <phoneticPr fontId="2"/>
  </si>
  <si>
    <t xml:space="preserve">        29  年</t>
    <phoneticPr fontId="2"/>
  </si>
  <si>
    <t>平成　14  年</t>
    <phoneticPr fontId="2"/>
  </si>
  <si>
    <t xml:space="preserve">      25  年</t>
    <phoneticPr fontId="2"/>
  </si>
  <si>
    <t xml:space="preserve">      26  年</t>
    <phoneticPr fontId="2"/>
  </si>
  <si>
    <t xml:space="preserve">      27  年</t>
    <phoneticPr fontId="2"/>
  </si>
  <si>
    <t xml:space="preserve">      28  年</t>
    <phoneticPr fontId="2"/>
  </si>
  <si>
    <t xml:space="preserve">      29  年</t>
    <phoneticPr fontId="2"/>
  </si>
  <si>
    <t xml:space="preserve">    25年</t>
    <phoneticPr fontId="2"/>
  </si>
  <si>
    <t xml:space="preserve">    26年</t>
    <phoneticPr fontId="2"/>
  </si>
  <si>
    <t xml:space="preserve">    27年</t>
    <phoneticPr fontId="2"/>
  </si>
  <si>
    <t xml:space="preserve">    28年</t>
    <phoneticPr fontId="2"/>
  </si>
  <si>
    <t xml:space="preserve">    29年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</si>
  <si>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</si>
  <si>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</si>
  <si>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</si>
  <si>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</si>
  <si>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</si>
  <si>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いちい・つつじ・さくら</t>
    <phoneticPr fontId="2"/>
  </si>
  <si>
    <t>しらかば</t>
    <phoneticPr fontId="2"/>
  </si>
  <si>
    <t>大正橋</t>
    <rPh sb="0" eb="2">
      <t>タイショウ</t>
    </rPh>
    <rPh sb="2" eb="3">
      <t>バシ</t>
    </rPh>
    <phoneticPr fontId="2"/>
  </si>
  <si>
    <t>　　24年度</t>
    <rPh sb="4" eb="6">
      <t>ネンド</t>
    </rPh>
    <phoneticPr fontId="2"/>
  </si>
  <si>
    <t>　　25年度</t>
    <rPh sb="4" eb="6">
      <t>ネンド</t>
    </rPh>
    <phoneticPr fontId="2"/>
  </si>
  <si>
    <t>　　26年度</t>
    <rPh sb="4" eb="6">
      <t>ネンド</t>
    </rPh>
    <phoneticPr fontId="2"/>
  </si>
  <si>
    <t>　　27年度</t>
    <rPh sb="4" eb="6">
      <t>ネンド</t>
    </rPh>
    <phoneticPr fontId="2"/>
  </si>
  <si>
    <t>　　28年度</t>
    <rPh sb="4" eb="6">
      <t>ネンド</t>
    </rPh>
    <phoneticPr fontId="2"/>
  </si>
  <si>
    <t>　　29年度</t>
    <rPh sb="4" eb="6">
      <t>ネンド</t>
    </rPh>
    <phoneticPr fontId="2"/>
  </si>
  <si>
    <t>　　25年</t>
    <phoneticPr fontId="2"/>
  </si>
  <si>
    <t>　　26年</t>
    <phoneticPr fontId="2"/>
  </si>
  <si>
    <t>　　27年</t>
    <phoneticPr fontId="2"/>
  </si>
  <si>
    <t>　　28年</t>
    <phoneticPr fontId="2"/>
  </si>
  <si>
    <t>　　29年</t>
    <phoneticPr fontId="2"/>
  </si>
  <si>
    <t>平成14年度</t>
    <phoneticPr fontId="2"/>
  </si>
  <si>
    <t>　　24年度</t>
    <phoneticPr fontId="2"/>
  </si>
  <si>
    <t>　　25年度</t>
    <phoneticPr fontId="2"/>
  </si>
  <si>
    <t>　　26年度</t>
    <phoneticPr fontId="2"/>
  </si>
  <si>
    <t>　　27年度</t>
    <phoneticPr fontId="2"/>
  </si>
  <si>
    <t>　　28年度</t>
    <phoneticPr fontId="2"/>
  </si>
  <si>
    <t>　　29年度</t>
    <phoneticPr fontId="2"/>
  </si>
  <si>
    <t xml:space="preserve"> 　　　 林業舘は、平成２７年１０月より木育広場「きてらす」を併設。</t>
    <rPh sb="5" eb="7">
      <t>リンギョウ</t>
    </rPh>
    <rPh sb="7" eb="8">
      <t>カン</t>
    </rPh>
    <rPh sb="10" eb="12">
      <t>ヘイセイ</t>
    </rPh>
    <rPh sb="14" eb="15">
      <t>ネン</t>
    </rPh>
    <rPh sb="17" eb="18">
      <t>ツキ</t>
    </rPh>
    <rPh sb="20" eb="21">
      <t>モク</t>
    </rPh>
    <rPh sb="21" eb="22">
      <t>イク</t>
    </rPh>
    <rPh sb="22" eb="24">
      <t>ヒロバ</t>
    </rPh>
    <rPh sb="31" eb="33">
      <t>ヘイセツ</t>
    </rPh>
    <phoneticPr fontId="2"/>
  </si>
  <si>
    <t>資料：　美幌博物館、商工観光グループ、農政グループ、耕地林務グループ</t>
    <rPh sb="26" eb="28">
      <t>コウチ</t>
    </rPh>
    <rPh sb="28" eb="30">
      <t>リンム</t>
    </rPh>
    <phoneticPr fontId="2"/>
  </si>
  <si>
    <t>27年度以降集計なし</t>
    <rPh sb="2" eb="4">
      <t>ネンド</t>
    </rPh>
    <rPh sb="4" eb="6">
      <t>イコウ</t>
    </rPh>
    <rPh sb="6" eb="8">
      <t>シュウケイ</t>
    </rPh>
    <phoneticPr fontId="2"/>
  </si>
  <si>
    <t>〃</t>
    <phoneticPr fontId="2"/>
  </si>
  <si>
    <t>平成 13 年</t>
    <phoneticPr fontId="2"/>
  </si>
  <si>
    <t xml:space="preserve">     25 年</t>
    <phoneticPr fontId="2"/>
  </si>
  <si>
    <t xml:space="preserve">     26 年</t>
    <phoneticPr fontId="2"/>
  </si>
  <si>
    <t xml:space="preserve">     27 年</t>
    <phoneticPr fontId="2"/>
  </si>
  <si>
    <t xml:space="preserve">     28 年</t>
    <phoneticPr fontId="2"/>
  </si>
  <si>
    <t xml:space="preserve">     29 年</t>
    <phoneticPr fontId="2"/>
  </si>
  <si>
    <t xml:space="preserve">     24 年</t>
    <phoneticPr fontId="2"/>
  </si>
  <si>
    <t>平成 14 年</t>
    <phoneticPr fontId="2"/>
  </si>
  <si>
    <t>平成 14 年</t>
    <phoneticPr fontId="2"/>
  </si>
  <si>
    <t>　　 25 年</t>
    <phoneticPr fontId="2"/>
  </si>
  <si>
    <t>　　 26 年</t>
    <phoneticPr fontId="2"/>
  </si>
  <si>
    <t>　　 27 年</t>
    <phoneticPr fontId="2"/>
  </si>
  <si>
    <t>　　 28 年</t>
    <phoneticPr fontId="2"/>
  </si>
  <si>
    <t>　　 29 年</t>
    <phoneticPr fontId="2"/>
  </si>
  <si>
    <t>平成14年</t>
    <phoneticPr fontId="2"/>
  </si>
  <si>
    <t xml:space="preserve">    25年</t>
    <phoneticPr fontId="2"/>
  </si>
  <si>
    <t xml:space="preserve">    26年</t>
    <phoneticPr fontId="2"/>
  </si>
  <si>
    <t xml:space="preserve">    27年</t>
    <phoneticPr fontId="2"/>
  </si>
  <si>
    <t xml:space="preserve">    28年</t>
    <phoneticPr fontId="2"/>
  </si>
  <si>
    <t xml:space="preserve">    29年</t>
    <phoneticPr fontId="2"/>
  </si>
  <si>
    <t>平成  14  年</t>
    <phoneticPr fontId="2"/>
  </si>
  <si>
    <t>　　　25　年</t>
    <phoneticPr fontId="2"/>
  </si>
  <si>
    <t>　　　26　年</t>
    <phoneticPr fontId="2"/>
  </si>
  <si>
    <t>　　　27　年</t>
    <phoneticPr fontId="2"/>
  </si>
  <si>
    <t>　　　28　年</t>
    <phoneticPr fontId="2"/>
  </si>
  <si>
    <t>　　　29　年</t>
    <phoneticPr fontId="2"/>
  </si>
  <si>
    <t>平成　14  年</t>
    <phoneticPr fontId="2"/>
  </si>
  <si>
    <t xml:space="preserve">      25  年</t>
    <phoneticPr fontId="2"/>
  </si>
  <si>
    <t xml:space="preserve">      26  年</t>
    <phoneticPr fontId="2"/>
  </si>
  <si>
    <t xml:space="preserve">      27  年</t>
    <phoneticPr fontId="2"/>
  </si>
  <si>
    <t xml:space="preserve">      28  年</t>
    <phoneticPr fontId="2"/>
  </si>
  <si>
    <t xml:space="preserve">      29  年</t>
    <phoneticPr fontId="2"/>
  </si>
  <si>
    <t xml:space="preserve">    24年</t>
    <phoneticPr fontId="2"/>
  </si>
  <si>
    <t xml:space="preserve">     25 年</t>
    <phoneticPr fontId="2"/>
  </si>
  <si>
    <t xml:space="preserve">     26 年</t>
    <phoneticPr fontId="2"/>
  </si>
  <si>
    <t xml:space="preserve">     27 年</t>
    <phoneticPr fontId="2"/>
  </si>
  <si>
    <t xml:space="preserve">     28 年</t>
    <phoneticPr fontId="2"/>
  </si>
  <si>
    <t xml:space="preserve">     29 年</t>
    <phoneticPr fontId="2"/>
  </si>
  <si>
    <t>－</t>
    <phoneticPr fontId="2"/>
  </si>
  <si>
    <t>　　　　－</t>
    <phoneticPr fontId="2"/>
  </si>
  <si>
    <t>-</t>
    <phoneticPr fontId="2"/>
  </si>
  <si>
    <t>資料：　財務グループ</t>
    <phoneticPr fontId="2"/>
  </si>
  <si>
    <t xml:space="preserve">   －</t>
    <phoneticPr fontId="2"/>
  </si>
  <si>
    <t>Ｈ27</t>
    <phoneticPr fontId="2"/>
  </si>
  <si>
    <t>H29</t>
    <phoneticPr fontId="2"/>
  </si>
  <si>
    <t>　＝平成３０年５月１日現在　学校実態一覧＝</t>
    <rPh sb="16" eb="18">
      <t>ジッタイ</t>
    </rPh>
    <rPh sb="18" eb="20">
      <t>イチラン</t>
    </rPh>
    <phoneticPr fontId="2"/>
  </si>
  <si>
    <t>　　　　　　　　　　　　　　　　　　　　　　　  ＝平成３０年５月１日現在　学校実態一覧＝</t>
    <rPh sb="40" eb="42">
      <t>ジッタイ</t>
    </rPh>
    <rPh sb="42" eb="44">
      <t>イチラン</t>
    </rPh>
    <phoneticPr fontId="2"/>
  </si>
  <si>
    <t xml:space="preserve">　100　　学校数、在学者数及び教員数        </t>
    <phoneticPr fontId="2"/>
  </si>
  <si>
    <t xml:space="preserve">　101　　小学校一覧        </t>
    <phoneticPr fontId="2"/>
  </si>
  <si>
    <t xml:space="preserve">　102　　小学校の概況      </t>
    <phoneticPr fontId="2"/>
  </si>
  <si>
    <t xml:space="preserve">　103　　中学校一覧        </t>
    <phoneticPr fontId="2"/>
  </si>
  <si>
    <t xml:space="preserve">　104　　中学校の概況      </t>
    <phoneticPr fontId="2"/>
  </si>
  <si>
    <t xml:space="preserve">　105　　高等学校    </t>
    <rPh sb="6" eb="8">
      <t>コウトウ</t>
    </rPh>
    <phoneticPr fontId="2"/>
  </si>
  <si>
    <t xml:space="preserve">　106　　高等学校の概況      </t>
    <phoneticPr fontId="2"/>
  </si>
  <si>
    <t xml:space="preserve">　107　　幼稚園一覧        </t>
    <phoneticPr fontId="2"/>
  </si>
  <si>
    <t xml:space="preserve">　108　　幼稚園の概況        </t>
    <phoneticPr fontId="2"/>
  </si>
  <si>
    <t xml:space="preserve">　109　　卒業の状況（中学校）        </t>
    <phoneticPr fontId="2"/>
  </si>
  <si>
    <t xml:space="preserve">　110　　図書分類別蔵書冊数          </t>
    <phoneticPr fontId="2"/>
  </si>
  <si>
    <t xml:space="preserve">　111　　図書分類別利用状況          </t>
    <phoneticPr fontId="2"/>
  </si>
  <si>
    <t xml:space="preserve">　112　　町民会館会場別使用状況        </t>
    <phoneticPr fontId="2"/>
  </si>
  <si>
    <t xml:space="preserve">　113　　町民会館行事別使用状況          </t>
    <phoneticPr fontId="2"/>
  </si>
  <si>
    <t xml:space="preserve">　114　　トレーニングセンター利用状況            </t>
    <phoneticPr fontId="2"/>
  </si>
  <si>
    <t xml:space="preserve">　115　　スポーツセンター利用状況        </t>
    <phoneticPr fontId="2"/>
  </si>
  <si>
    <t xml:space="preserve">　116　　あさひ体育センター利用状況      </t>
    <phoneticPr fontId="2"/>
  </si>
  <si>
    <t xml:space="preserve">　117　　Ｂ＆Ｇ海洋センター利用状況      </t>
    <phoneticPr fontId="2"/>
  </si>
  <si>
    <t>　118　　網走川河畔公園パークゴルフ場利用状況</t>
    <rPh sb="6" eb="8">
      <t>アバシリ</t>
    </rPh>
    <rPh sb="8" eb="9">
      <t>ガワ</t>
    </rPh>
    <rPh sb="9" eb="11">
      <t>カハン</t>
    </rPh>
    <rPh sb="11" eb="13">
      <t>コウエン</t>
    </rPh>
    <rPh sb="19" eb="20">
      <t>ジョウ</t>
    </rPh>
    <rPh sb="20" eb="22">
      <t>リヨウ</t>
    </rPh>
    <rPh sb="22" eb="24">
      <t>ジョウキョウ</t>
    </rPh>
    <phoneticPr fontId="2"/>
  </si>
  <si>
    <t>　119　　リリー山スキー場利用状況</t>
    <rPh sb="9" eb="10">
      <t>ヤマ</t>
    </rPh>
    <rPh sb="13" eb="14">
      <t>ジョウ</t>
    </rPh>
    <rPh sb="14" eb="16">
      <t>リヨウ</t>
    </rPh>
    <rPh sb="16" eb="18">
      <t>ジョウキョウ</t>
    </rPh>
    <phoneticPr fontId="2"/>
  </si>
  <si>
    <t xml:space="preserve">　120　　コミュニティセンター利用状況        </t>
    <phoneticPr fontId="2"/>
  </si>
  <si>
    <t xml:space="preserve">　121　　博物館等施設入館者状況          </t>
    <rPh sb="6" eb="9">
      <t>ハクブツカン</t>
    </rPh>
    <rPh sb="9" eb="10">
      <t>トウ</t>
    </rPh>
    <rPh sb="10" eb="12">
      <t>シセツ</t>
    </rPh>
    <phoneticPr fontId="2"/>
  </si>
  <si>
    <t xml:space="preserve">　122　　マナビティーセンター利用状況       </t>
    <phoneticPr fontId="2"/>
  </si>
  <si>
    <t>　　　　　　　　　　                                ＝各年５月１日現在  学校基本調査外＝</t>
    <rPh sb="59" eb="60">
      <t>ホカ</t>
    </rPh>
    <phoneticPr fontId="2"/>
  </si>
  <si>
    <t>資料：　財務グループ</t>
    <phoneticPr fontId="2"/>
  </si>
  <si>
    <t xml:space="preserve">       人</t>
  </si>
  <si>
    <t xml:space="preserve">     人</t>
  </si>
  <si>
    <t>資料：　教育委員会スポーツ振興グループ</t>
    <phoneticPr fontId="2"/>
  </si>
  <si>
    <t xml:space="preserve"> ＝各年５月１日現在　学校基本調査外＝</t>
    <rPh sb="17" eb="18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</si>
</sst>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_ "/>
    <numFmt numFmtId="177" formatCode="_ * #,##0.0_ ;_ * \-#,##0.0_ ;_ * &quot;-&quot;?_ ;_ @_ "/>
    <numFmt numFmtId="178" formatCode="#,##0_ "/>
    <numFmt numFmtId="179" formatCode="##&quot;年度&quot;"/>
    <numFmt numFmtId="180" formatCode="_ * #,##0_'&quot;人&quot;\ ;_ * \-#,##0_ ;_ * &quot;-&quot;_ ;_ @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709">
    <xf numFmtId="0" fontId="0" fillId="0" borderId="0" xfId="0"/>
    <xf numFmtId="0" fontId="3" fillId="0" borderId="0" xfId="0" applyFont="1" applyAlignment="1">
      <alignment horizontal="justify"/>
    </xf>
    <xf numFmtId="0" fontId="3" fillId="0" borderId="0" xfId="0" applyFont="1" applyBorder="1" applyAlignment="1">
      <alignment horizontal="justify" vertical="top" wrapText="1"/>
    </xf>
    <xf numFmtId="0" fontId="0" fillId="0" borderId="0" xfId="0" applyBorder="1"/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vertical="top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14" xfId="0" applyNumberFormat="1" applyFont="1" applyBorder="1" applyAlignment="1">
      <alignment horizontal="center" wrapText="1"/>
    </xf>
    <xf numFmtId="41" fontId="3" fillId="0" borderId="1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center" wrapText="1"/>
    </xf>
    <xf numFmtId="41" fontId="3" fillId="0" borderId="15" xfId="0" applyNumberFormat="1" applyFont="1" applyBorder="1" applyAlignment="1">
      <alignment horizontal="center" wrapText="1"/>
    </xf>
    <xf numFmtId="41" fontId="3" fillId="0" borderId="16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distributed" wrapText="1" justifyLastLine="1"/>
    </xf>
    <xf numFmtId="0" fontId="3" fillId="0" borderId="12" xfId="0" applyFont="1" applyBorder="1" applyAlignment="1">
      <alignment horizontal="distributed" wrapText="1" justifyLastLine="1"/>
    </xf>
    <xf numFmtId="0" fontId="3" fillId="0" borderId="13" xfId="0" applyFont="1" applyBorder="1" applyAlignment="1">
      <alignment horizontal="distributed" wrapText="1" justifyLastLine="1"/>
    </xf>
    <xf numFmtId="0" fontId="3" fillId="0" borderId="14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41" fontId="3" fillId="0" borderId="12" xfId="0" applyNumberFormat="1" applyFont="1" applyBorder="1" applyAlignment="1">
      <alignment horizontal="center" wrapText="1"/>
    </xf>
    <xf numFmtId="41" fontId="3" fillId="0" borderId="13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177" fontId="3" fillId="0" borderId="1" xfId="0" applyNumberFormat="1" applyFont="1" applyBorder="1" applyAlignment="1">
      <alignment horizontal="center" wrapText="1"/>
    </xf>
    <xf numFmtId="177" fontId="3" fillId="0" borderId="2" xfId="0" applyNumberFormat="1" applyFont="1" applyBorder="1" applyAlignment="1">
      <alignment horizontal="center" wrapText="1"/>
    </xf>
    <xf numFmtId="177" fontId="3" fillId="0" borderId="4" xfId="0" applyNumberFormat="1" applyFont="1" applyBorder="1" applyAlignment="1">
      <alignment horizontal="center" wrapText="1"/>
    </xf>
    <xf numFmtId="177" fontId="3" fillId="0" borderId="14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right" vertical="top" wrapText="1"/>
    </xf>
    <xf numFmtId="41" fontId="3" fillId="0" borderId="20" xfId="0" applyNumberFormat="1" applyFont="1" applyBorder="1" applyAlignment="1">
      <alignment horizontal="center" wrapText="1"/>
    </xf>
    <xf numFmtId="41" fontId="3" fillId="0" borderId="21" xfId="0" applyNumberFormat="1" applyFont="1" applyBorder="1" applyAlignment="1">
      <alignment horizontal="center" wrapText="1"/>
    </xf>
    <xf numFmtId="41" fontId="3" fillId="0" borderId="21" xfId="0" applyNumberFormat="1" applyFont="1" applyBorder="1" applyAlignment="1">
      <alignment horizontal="right" wrapText="1"/>
    </xf>
    <xf numFmtId="41" fontId="3" fillId="0" borderId="22" xfId="0" applyNumberFormat="1" applyFont="1" applyBorder="1" applyAlignment="1">
      <alignment horizontal="right" wrapText="1"/>
    </xf>
    <xf numFmtId="41" fontId="3" fillId="0" borderId="1" xfId="0" applyNumberFormat="1" applyFont="1" applyBorder="1" applyAlignment="1">
      <alignment horizontal="right" wrapText="1"/>
    </xf>
    <xf numFmtId="41" fontId="3" fillId="0" borderId="15" xfId="0" applyNumberFormat="1" applyFont="1" applyBorder="1" applyAlignment="1">
      <alignment horizontal="right" wrapText="1"/>
    </xf>
    <xf numFmtId="41" fontId="3" fillId="0" borderId="2" xfId="0" applyNumberFormat="1" applyFont="1" applyBorder="1" applyAlignment="1">
      <alignment horizontal="right" wrapText="1"/>
    </xf>
    <xf numFmtId="41" fontId="3" fillId="0" borderId="16" xfId="0" applyNumberFormat="1" applyFont="1" applyBorder="1" applyAlignment="1">
      <alignment horizontal="right" wrapText="1"/>
    </xf>
    <xf numFmtId="0" fontId="3" fillId="0" borderId="12" xfId="0" applyFont="1" applyFill="1" applyBorder="1" applyAlignment="1">
      <alignment horizontal="center" wrapText="1"/>
    </xf>
    <xf numFmtId="41" fontId="3" fillId="0" borderId="1" xfId="0" applyNumberFormat="1" applyFont="1" applyFill="1" applyBorder="1" applyAlignment="1">
      <alignment horizontal="center" wrapText="1"/>
    </xf>
    <xf numFmtId="41" fontId="3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41" fontId="3" fillId="0" borderId="4" xfId="0" applyNumberFormat="1" applyFont="1" applyBorder="1" applyAlignment="1">
      <alignment horizontal="right" wrapText="1"/>
    </xf>
    <xf numFmtId="41" fontId="3" fillId="0" borderId="0" xfId="0" applyNumberFormat="1" applyFont="1" applyBorder="1" applyAlignment="1">
      <alignment horizontal="justify" vertical="center" wrapText="1"/>
    </xf>
    <xf numFmtId="41" fontId="0" fillId="0" borderId="0" xfId="0" applyNumberFormat="1" applyAlignment="1">
      <alignment vertical="center"/>
    </xf>
    <xf numFmtId="41" fontId="0" fillId="0" borderId="0" xfId="0" applyNumberFormat="1"/>
    <xf numFmtId="41" fontId="3" fillId="0" borderId="4" xfId="0" applyNumberFormat="1" applyFont="1" applyFill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 wrapText="1"/>
    </xf>
    <xf numFmtId="41" fontId="3" fillId="0" borderId="0" xfId="0" applyNumberFormat="1" applyFont="1" applyBorder="1" applyAlignment="1">
      <alignment horizontal="justify" vertical="top" wrapText="1"/>
    </xf>
    <xf numFmtId="41" fontId="3" fillId="0" borderId="14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41" fontId="3" fillId="0" borderId="0" xfId="0" applyNumberFormat="1" applyFont="1" applyBorder="1" applyAlignment="1">
      <alignment horizontal="righ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right" vertical="top" wrapText="1"/>
    </xf>
    <xf numFmtId="41" fontId="3" fillId="0" borderId="28" xfId="0" applyNumberFormat="1" applyFont="1" applyBorder="1" applyAlignment="1">
      <alignment horizontal="center" wrapText="1"/>
    </xf>
    <xf numFmtId="41" fontId="3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1" fontId="3" fillId="0" borderId="26" xfId="0" applyNumberFormat="1" applyFont="1" applyBorder="1" applyAlignment="1">
      <alignment horizontal="center" wrapText="1"/>
    </xf>
    <xf numFmtId="41" fontId="3" fillId="0" borderId="21" xfId="0" applyNumberFormat="1" applyFont="1" applyFill="1" applyBorder="1" applyAlignment="1">
      <alignment horizontal="center" wrapText="1"/>
    </xf>
    <xf numFmtId="41" fontId="3" fillId="0" borderId="26" xfId="0" applyNumberFormat="1" applyFont="1" applyFill="1" applyBorder="1" applyAlignment="1">
      <alignment horizontal="center" wrapText="1"/>
    </xf>
    <xf numFmtId="41" fontId="3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41" fontId="8" fillId="0" borderId="0" xfId="0" applyNumberFormat="1" applyFont="1" applyBorder="1" applyAlignment="1">
      <alignment horizontal="justify" vertical="center" wrapText="1"/>
    </xf>
    <xf numFmtId="0" fontId="0" fillId="0" borderId="0" xfId="0" applyAlignment="1">
      <alignment horizontal="right"/>
    </xf>
    <xf numFmtId="0" fontId="3" fillId="0" borderId="13" xfId="0" applyFont="1" applyFill="1" applyBorder="1" applyAlignment="1">
      <alignment horizontal="center" wrapText="1"/>
    </xf>
    <xf numFmtId="41" fontId="3" fillId="0" borderId="15" xfId="0" applyNumberFormat="1" applyFont="1" applyFill="1" applyBorder="1" applyAlignment="1">
      <alignment horizontal="center" wrapText="1"/>
    </xf>
    <xf numFmtId="41" fontId="3" fillId="0" borderId="16" xfId="0" applyNumberFormat="1" applyFont="1" applyFill="1" applyBorder="1" applyAlignment="1">
      <alignment horizontal="center" wrapText="1"/>
    </xf>
    <xf numFmtId="0" fontId="3" fillId="0" borderId="0" xfId="0" applyFont="1" applyBorder="1" applyAlignment="1"/>
    <xf numFmtId="41" fontId="6" fillId="0" borderId="4" xfId="1" applyNumberFormat="1" applyFont="1" applyBorder="1" applyAlignment="1">
      <alignment horizontal="right"/>
    </xf>
    <xf numFmtId="41" fontId="6" fillId="0" borderId="14" xfId="1" applyNumberFormat="1" applyFont="1" applyBorder="1" applyAlignment="1">
      <alignment horizontal="right"/>
    </xf>
    <xf numFmtId="41" fontId="6" fillId="0" borderId="1" xfId="1" applyNumberFormat="1" applyFont="1" applyFill="1" applyBorder="1" applyAlignment="1">
      <alignment horizontal="center"/>
    </xf>
    <xf numFmtId="41" fontId="6" fillId="0" borderId="2" xfId="1" applyNumberFormat="1" applyFont="1" applyFill="1" applyBorder="1" applyAlignment="1">
      <alignment horizontal="center"/>
    </xf>
    <xf numFmtId="41" fontId="6" fillId="0" borderId="15" xfId="1" applyNumberFormat="1" applyFont="1" applyFill="1" applyBorder="1" applyAlignment="1">
      <alignment horizontal="center"/>
    </xf>
    <xf numFmtId="41" fontId="6" fillId="0" borderId="16" xfId="1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41" fontId="3" fillId="0" borderId="9" xfId="0" applyNumberFormat="1" applyFont="1" applyBorder="1" applyAlignment="1">
      <alignment horizontal="center" wrapText="1"/>
    </xf>
    <xf numFmtId="41" fontId="3" fillId="0" borderId="11" xfId="0" applyNumberFormat="1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41" fontId="3" fillId="0" borderId="0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left" wrapText="1"/>
    </xf>
    <xf numFmtId="41" fontId="3" fillId="0" borderId="14" xfId="0" applyNumberFormat="1" applyFont="1" applyBorder="1" applyAlignment="1">
      <alignment horizontal="left" wrapText="1"/>
    </xf>
    <xf numFmtId="41" fontId="3" fillId="0" borderId="1" xfId="0" applyNumberFormat="1" applyFont="1" applyBorder="1" applyAlignment="1">
      <alignment horizontal="left" wrapText="1"/>
    </xf>
    <xf numFmtId="41" fontId="3" fillId="0" borderId="2" xfId="0" applyNumberFormat="1" applyFont="1" applyBorder="1" applyAlignment="1">
      <alignment horizontal="left" wrapText="1"/>
    </xf>
    <xf numFmtId="41" fontId="3" fillId="0" borderId="1" xfId="0" applyNumberFormat="1" applyFont="1" applyBorder="1" applyAlignment="1">
      <alignment horizontal="left"/>
    </xf>
    <xf numFmtId="41" fontId="3" fillId="0" borderId="2" xfId="0" applyNumberFormat="1" applyFont="1" applyBorder="1" applyAlignment="1">
      <alignment horizontal="left"/>
    </xf>
    <xf numFmtId="0" fontId="0" fillId="0" borderId="0" xfId="0" applyBorder="1" applyAlignment="1">
      <alignment horizontal="right"/>
    </xf>
    <xf numFmtId="0" fontId="3" fillId="0" borderId="17" xfId="0" applyFont="1" applyBorder="1" applyAlignment="1">
      <alignment horizontal="left"/>
    </xf>
    <xf numFmtId="0" fontId="9" fillId="0" borderId="1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right" vertical="top" wrapText="1"/>
    </xf>
    <xf numFmtId="0" fontId="5" fillId="0" borderId="18" xfId="0" applyFont="1" applyBorder="1" applyAlignment="1">
      <alignment horizontal="right" vertical="top" wrapText="1"/>
    </xf>
    <xf numFmtId="41" fontId="3" fillId="0" borderId="0" xfId="0" applyNumberFormat="1" applyFont="1" applyBorder="1" applyAlignment="1">
      <alignment horizontal="right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right" wrapText="1"/>
    </xf>
    <xf numFmtId="41" fontId="3" fillId="0" borderId="17" xfId="0" applyNumberFormat="1" applyFont="1" applyBorder="1" applyAlignment="1">
      <alignment horizontal="right" wrapText="1"/>
    </xf>
    <xf numFmtId="0" fontId="3" fillId="0" borderId="17" xfId="0" applyFont="1" applyBorder="1" applyAlignmen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>
      <alignment vertical="center"/>
    </xf>
    <xf numFmtId="0" fontId="10" fillId="0" borderId="0" xfId="2" applyFont="1">
      <alignment vertical="center"/>
    </xf>
    <xf numFmtId="0" fontId="3" fillId="0" borderId="1" xfId="2" applyFont="1" applyBorder="1" applyAlignment="1">
      <alignment horizontal="distributed"/>
    </xf>
    <xf numFmtId="179" fontId="3" fillId="0" borderId="12" xfId="2" applyNumberFormat="1" applyFont="1" applyBorder="1" applyAlignment="1">
      <alignment horizontal="center" vertical="center"/>
    </xf>
    <xf numFmtId="41" fontId="3" fillId="0" borderId="1" xfId="1" applyNumberFormat="1" applyFont="1" applyBorder="1" applyAlignment="1">
      <alignment horizontal="center"/>
    </xf>
    <xf numFmtId="41" fontId="3" fillId="0" borderId="2" xfId="1" applyNumberFormat="1" applyFont="1" applyBorder="1" applyAlignment="1">
      <alignment horizontal="center"/>
    </xf>
    <xf numFmtId="0" fontId="6" fillId="0" borderId="17" xfId="2" applyFont="1" applyBorder="1" applyAlignment="1"/>
    <xf numFmtId="0" fontId="6" fillId="0" borderId="0" xfId="2" applyFont="1" applyAlignment="1">
      <alignment horizontal="right" vertical="center"/>
    </xf>
    <xf numFmtId="0" fontId="3" fillId="0" borderId="8" xfId="2" applyFont="1" applyBorder="1" applyAlignment="1">
      <alignment vertical="center"/>
    </xf>
    <xf numFmtId="179" fontId="12" fillId="0" borderId="9" xfId="2" applyNumberFormat="1" applyFont="1" applyBorder="1" applyAlignment="1">
      <alignment horizontal="right" vertical="center" shrinkToFit="1"/>
    </xf>
    <xf numFmtId="179" fontId="12" fillId="0" borderId="11" xfId="2" applyNumberFormat="1" applyFont="1" applyBorder="1" applyAlignment="1">
      <alignment horizontal="right" vertical="center" shrinkToFit="1"/>
    </xf>
    <xf numFmtId="179" fontId="3" fillId="0" borderId="3" xfId="2" applyNumberFormat="1" applyFont="1" applyBorder="1" applyAlignment="1">
      <alignment horizontal="center" vertical="center"/>
    </xf>
    <xf numFmtId="41" fontId="3" fillId="0" borderId="4" xfId="1" applyNumberFormat="1" applyFont="1" applyBorder="1" applyAlignment="1">
      <alignment horizontal="center"/>
    </xf>
    <xf numFmtId="41" fontId="3" fillId="0" borderId="14" xfId="1" applyNumberFormat="1" applyFont="1" applyBorder="1" applyAlignment="1">
      <alignment horizontal="center"/>
    </xf>
    <xf numFmtId="0" fontId="10" fillId="0" borderId="0" xfId="2" applyFont="1" applyBorder="1">
      <alignment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top" wrapText="1"/>
    </xf>
    <xf numFmtId="0" fontId="3" fillId="0" borderId="2" xfId="0" applyFont="1" applyBorder="1" applyAlignment="1">
      <alignment horizontal="distributed" vertical="top" wrapText="1"/>
    </xf>
    <xf numFmtId="41" fontId="6" fillId="0" borderId="5" xfId="1" applyNumberFormat="1" applyFont="1" applyBorder="1" applyAlignment="1">
      <alignment horizontal="right"/>
    </xf>
    <xf numFmtId="41" fontId="6" fillId="0" borderId="18" xfId="1" applyNumberFormat="1" applyFont="1" applyBorder="1" applyAlignment="1">
      <alignment horizontal="right"/>
    </xf>
    <xf numFmtId="41" fontId="0" fillId="0" borderId="0" xfId="0" applyNumberFormat="1" applyBorder="1"/>
    <xf numFmtId="0" fontId="13" fillId="0" borderId="0" xfId="0" applyFont="1" applyAlignment="1"/>
    <xf numFmtId="0" fontId="16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0" xfId="0" applyFont="1" applyAlignment="1"/>
    <xf numFmtId="0" fontId="3" fillId="0" borderId="6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 shrinkToFit="1"/>
    </xf>
    <xf numFmtId="41" fontId="3" fillId="0" borderId="17" xfId="0" applyNumberFormat="1" applyFont="1" applyBorder="1" applyAlignment="1">
      <alignment horizontal="left"/>
    </xf>
    <xf numFmtId="41" fontId="0" fillId="0" borderId="0" xfId="0" applyNumberFormat="1" applyBorder="1" applyAlignment="1">
      <alignment vertical="center"/>
    </xf>
    <xf numFmtId="0" fontId="3" fillId="0" borderId="40" xfId="0" applyFont="1" applyBorder="1" applyAlignment="1">
      <alignment horizontal="right" vertical="center"/>
    </xf>
    <xf numFmtId="0" fontId="17" fillId="0" borderId="0" xfId="0" applyFont="1"/>
    <xf numFmtId="0" fontId="17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7" fillId="0" borderId="4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center" vertical="top" shrinkToFit="1"/>
    </xf>
    <xf numFmtId="0" fontId="5" fillId="0" borderId="41" xfId="0" applyFont="1" applyBorder="1" applyAlignment="1">
      <alignment horizontal="right" vertical="top" wrapText="1"/>
    </xf>
    <xf numFmtId="41" fontId="3" fillId="0" borderId="19" xfId="0" applyNumberFormat="1" applyFont="1" applyBorder="1" applyAlignment="1">
      <alignment horizontal="center" wrapText="1"/>
    </xf>
    <xf numFmtId="41" fontId="3" fillId="0" borderId="27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14" xfId="0" applyNumberFormat="1" applyFont="1" applyBorder="1" applyAlignment="1">
      <alignment horizontal="center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2" xfId="0" applyNumberFormat="1" applyFont="1" applyFill="1" applyBorder="1" applyAlignment="1">
      <alignment horizontal="right" wrapText="1"/>
    </xf>
    <xf numFmtId="41" fontId="6" fillId="0" borderId="4" xfId="1" applyNumberFormat="1" applyFont="1" applyBorder="1" applyAlignment="1">
      <alignment horizontal="center"/>
    </xf>
    <xf numFmtId="41" fontId="6" fillId="0" borderId="14" xfId="1" applyNumberFormat="1" applyFont="1" applyBorder="1" applyAlignment="1">
      <alignment horizontal="center"/>
    </xf>
    <xf numFmtId="41" fontId="3" fillId="0" borderId="5" xfId="0" applyNumberFormat="1" applyFont="1" applyBorder="1" applyAlignment="1">
      <alignment horizontal="center" wrapText="1"/>
    </xf>
    <xf numFmtId="41" fontId="3" fillId="0" borderId="5" xfId="0" applyNumberFormat="1" applyFont="1" applyFill="1" applyBorder="1" applyAlignment="1">
      <alignment horizontal="center" wrapText="1"/>
    </xf>
    <xf numFmtId="41" fontId="3" fillId="0" borderId="1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14" xfId="0" applyNumberFormat="1" applyFont="1" applyBorder="1" applyAlignment="1">
      <alignment horizontal="center" wrapText="1"/>
    </xf>
    <xf numFmtId="41" fontId="3" fillId="0" borderId="9" xfId="0" applyNumberFormat="1" applyFont="1" applyBorder="1" applyAlignment="1">
      <alignment horizontal="right" wrapText="1"/>
    </xf>
    <xf numFmtId="0" fontId="3" fillId="0" borderId="23" xfId="0" applyFont="1" applyBorder="1" applyAlignment="1">
      <alignment horizontal="center" vertical="center" wrapText="1"/>
    </xf>
    <xf numFmtId="41" fontId="3" fillId="0" borderId="35" xfId="0" applyNumberFormat="1" applyFont="1" applyBorder="1" applyAlignment="1">
      <alignment horizontal="center" wrapText="1"/>
    </xf>
    <xf numFmtId="41" fontId="3" fillId="0" borderId="37" xfId="0" applyNumberFormat="1" applyFont="1" applyBorder="1" applyAlignment="1">
      <alignment horizontal="center" wrapText="1"/>
    </xf>
    <xf numFmtId="41" fontId="3" fillId="0" borderId="20" xfId="0" applyNumberFormat="1" applyFont="1" applyBorder="1" applyAlignment="1">
      <alignment horizontal="center" wrapText="1"/>
    </xf>
    <xf numFmtId="41" fontId="3" fillId="0" borderId="38" xfId="0" applyNumberFormat="1" applyFont="1" applyBorder="1" applyAlignment="1">
      <alignment horizontal="center" wrapText="1"/>
    </xf>
    <xf numFmtId="0" fontId="5" fillId="0" borderId="37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/>
    <xf numFmtId="41" fontId="3" fillId="0" borderId="36" xfId="0" applyNumberFormat="1" applyFont="1" applyFill="1" applyBorder="1" applyAlignment="1">
      <alignment horizontal="center" wrapText="1"/>
    </xf>
    <xf numFmtId="41" fontId="3" fillId="0" borderId="1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1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/>
    </xf>
    <xf numFmtId="41" fontId="3" fillId="0" borderId="20" xfId="0" applyNumberFormat="1" applyFont="1" applyBorder="1" applyAlignment="1">
      <alignment horizontal="center" wrapText="1"/>
    </xf>
    <xf numFmtId="41" fontId="3" fillId="0" borderId="19" xfId="0" applyNumberFormat="1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14" xfId="0" applyNumberFormat="1" applyFont="1" applyBorder="1" applyAlignment="1">
      <alignment horizontal="center" wrapText="1"/>
    </xf>
    <xf numFmtId="41" fontId="3" fillId="0" borderId="1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3" fillId="0" borderId="9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top" wrapText="1"/>
    </xf>
    <xf numFmtId="0" fontId="5" fillId="0" borderId="11" xfId="0" applyFont="1" applyFill="1" applyBorder="1" applyAlignment="1">
      <alignment horizontal="right" vertical="top" wrapText="1"/>
    </xf>
    <xf numFmtId="41" fontId="3" fillId="0" borderId="4" xfId="0" applyNumberFormat="1" applyFont="1" applyFill="1" applyBorder="1" applyAlignment="1">
      <alignment horizontal="right" wrapText="1"/>
    </xf>
    <xf numFmtId="41" fontId="3" fillId="0" borderId="14" xfId="0" applyNumberFormat="1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distributed" wrapText="1" indent="1"/>
    </xf>
    <xf numFmtId="0" fontId="3" fillId="0" borderId="10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41" fontId="3" fillId="0" borderId="31" xfId="0" applyNumberFormat="1" applyFont="1" applyFill="1" applyBorder="1" applyAlignment="1">
      <alignment horizontal="center" wrapText="1"/>
    </xf>
    <xf numFmtId="41" fontId="3" fillId="0" borderId="32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7" xfId="0" applyFont="1" applyFill="1" applyBorder="1" applyAlignment="1">
      <alignment horizontal="justify" vertical="top" wrapText="1"/>
    </xf>
    <xf numFmtId="0" fontId="0" fillId="0" borderId="0" xfId="0" applyFill="1" applyBorder="1"/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center" wrapText="1"/>
    </xf>
    <xf numFmtId="41" fontId="3" fillId="0" borderId="0" xfId="0" applyNumberFormat="1" applyFont="1" applyFill="1" applyBorder="1" applyAlignment="1">
      <alignment horizontal="justify" vertical="center" wrapText="1"/>
    </xf>
    <xf numFmtId="41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8" xfId="0" applyFont="1" applyFill="1" applyBorder="1" applyAlignment="1">
      <alignment horizontal="center" wrapText="1"/>
    </xf>
    <xf numFmtId="41" fontId="3" fillId="0" borderId="9" xfId="0" applyNumberFormat="1" applyFont="1" applyFill="1" applyBorder="1" applyAlignment="1">
      <alignment horizontal="center" wrapText="1"/>
    </xf>
    <xf numFmtId="41" fontId="3" fillId="0" borderId="9" xfId="0" applyNumberFormat="1" applyFont="1" applyFill="1" applyBorder="1" applyAlignment="1">
      <alignment horizontal="right" wrapText="1"/>
    </xf>
    <xf numFmtId="41" fontId="3" fillId="0" borderId="11" xfId="0" applyNumberFormat="1" applyFont="1" applyFill="1" applyBorder="1" applyAlignment="1">
      <alignment horizontal="right" wrapText="1"/>
    </xf>
    <xf numFmtId="41" fontId="3" fillId="0" borderId="11" xfId="0" applyNumberFormat="1" applyFont="1" applyFill="1" applyBorder="1" applyAlignment="1">
      <alignment horizontal="center" wrapText="1"/>
    </xf>
    <xf numFmtId="41" fontId="3" fillId="0" borderId="15" xfId="0" applyNumberFormat="1" applyFont="1" applyFill="1" applyBorder="1" applyAlignment="1">
      <alignment horizontal="right" wrapText="1"/>
    </xf>
    <xf numFmtId="41" fontId="3" fillId="0" borderId="16" xfId="0" applyNumberFormat="1" applyFont="1" applyFill="1" applyBorder="1" applyAlignment="1">
      <alignment horizontal="right" wrapText="1"/>
    </xf>
    <xf numFmtId="0" fontId="3" fillId="0" borderId="23" xfId="0" applyFont="1" applyFill="1" applyBorder="1" applyAlignment="1">
      <alignment horizontal="distributed" vertical="top" wrapText="1" justifyLastLine="1"/>
    </xf>
    <xf numFmtId="0" fontId="3" fillId="0" borderId="0" xfId="0" applyFont="1" applyFill="1" applyBorder="1" applyAlignment="1">
      <alignment horizontal="right"/>
    </xf>
    <xf numFmtId="0" fontId="3" fillId="0" borderId="35" xfId="0" applyFont="1" applyFill="1" applyBorder="1" applyAlignment="1">
      <alignment horizontal="center" vertical="top" wrapText="1"/>
    </xf>
    <xf numFmtId="0" fontId="5" fillId="0" borderId="37" xfId="0" applyFont="1" applyFill="1" applyBorder="1" applyAlignment="1">
      <alignment horizontal="right" vertical="top" wrapText="1"/>
    </xf>
    <xf numFmtId="41" fontId="3" fillId="0" borderId="38" xfId="0" applyNumberFormat="1" applyFont="1" applyFill="1" applyBorder="1" applyAlignment="1">
      <alignment horizontal="center" wrapText="1"/>
    </xf>
    <xf numFmtId="41" fontId="3" fillId="0" borderId="35" xfId="0" applyNumberFormat="1" applyFont="1" applyFill="1" applyBorder="1" applyAlignment="1">
      <alignment horizontal="center" wrapText="1"/>
    </xf>
    <xf numFmtId="41" fontId="3" fillId="0" borderId="35" xfId="0" applyNumberFormat="1" applyFont="1" applyFill="1" applyBorder="1" applyAlignment="1">
      <alignment horizontal="right" wrapText="1"/>
    </xf>
    <xf numFmtId="41" fontId="3" fillId="0" borderId="37" xfId="0" applyNumberFormat="1" applyFont="1" applyFill="1" applyBorder="1" applyAlignment="1">
      <alignment horizontal="right" wrapText="1"/>
    </xf>
    <xf numFmtId="41" fontId="3" fillId="0" borderId="38" xfId="0" applyNumberFormat="1" applyFont="1" applyFill="1" applyBorder="1" applyAlignment="1">
      <alignment horizontal="right" wrapText="1"/>
    </xf>
    <xf numFmtId="41" fontId="3" fillId="0" borderId="36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ill="1" applyAlignment="1"/>
    <xf numFmtId="0" fontId="3" fillId="0" borderId="12" xfId="3" applyFont="1" applyBorder="1" applyAlignment="1">
      <alignment horizontal="center" wrapText="1"/>
    </xf>
    <xf numFmtId="41" fontId="3" fillId="0" borderId="1" xfId="3" applyNumberFormat="1" applyFont="1" applyBorder="1" applyAlignment="1">
      <alignment horizontal="center" wrapText="1"/>
    </xf>
    <xf numFmtId="41" fontId="3" fillId="0" borderId="2" xfId="3" applyNumberFormat="1" applyFont="1" applyBorder="1" applyAlignment="1">
      <alignment horizontal="center" wrapText="1"/>
    </xf>
    <xf numFmtId="0" fontId="3" fillId="0" borderId="0" xfId="3" applyFont="1" applyBorder="1" applyAlignment="1">
      <alignment horizontal="right" vertical="center" wrapText="1"/>
    </xf>
    <xf numFmtId="0" fontId="1" fillId="0" borderId="0" xfId="3" applyAlignment="1">
      <alignment vertical="center"/>
    </xf>
    <xf numFmtId="0" fontId="3" fillId="0" borderId="0" xfId="3" applyFont="1" applyBorder="1" applyAlignment="1">
      <alignment horizontal="left" vertical="center"/>
    </xf>
    <xf numFmtId="0" fontId="1" fillId="0" borderId="0" xfId="3"/>
    <xf numFmtId="0" fontId="3" fillId="0" borderId="0" xfId="3" applyFont="1" applyBorder="1" applyAlignment="1">
      <alignment horizontal="right" vertical="center"/>
    </xf>
    <xf numFmtId="0" fontId="3" fillId="0" borderId="12" xfId="3" applyFont="1" applyFill="1" applyBorder="1" applyAlignment="1">
      <alignment horizontal="center" wrapText="1"/>
    </xf>
    <xf numFmtId="41" fontId="3" fillId="0" borderId="1" xfId="3" applyNumberFormat="1" applyFont="1" applyFill="1" applyBorder="1" applyAlignment="1">
      <alignment horizontal="center" wrapText="1"/>
    </xf>
    <xf numFmtId="41" fontId="3" fillId="0" borderId="2" xfId="3" applyNumberFormat="1" applyFont="1" applyFill="1" applyBorder="1" applyAlignment="1">
      <alignment horizontal="center" wrapText="1"/>
    </xf>
    <xf numFmtId="0" fontId="3" fillId="0" borderId="13" xfId="3" applyFont="1" applyFill="1" applyBorder="1" applyAlignment="1">
      <alignment horizontal="center" wrapText="1"/>
    </xf>
    <xf numFmtId="41" fontId="3" fillId="0" borderId="15" xfId="3" applyNumberFormat="1" applyFont="1" applyFill="1" applyBorder="1" applyAlignment="1">
      <alignment horizontal="center" wrapText="1"/>
    </xf>
    <xf numFmtId="41" fontId="3" fillId="0" borderId="16" xfId="3" applyNumberFormat="1" applyFont="1" applyFill="1" applyBorder="1" applyAlignment="1">
      <alignment horizontal="center" wrapText="1"/>
    </xf>
    <xf numFmtId="41" fontId="3" fillId="0" borderId="21" xfId="3" applyNumberFormat="1" applyFont="1" applyBorder="1" applyAlignment="1">
      <alignment horizontal="center" wrapText="1"/>
    </xf>
    <xf numFmtId="41" fontId="3" fillId="0" borderId="19" xfId="0" applyNumberFormat="1" applyFont="1" applyFill="1" applyBorder="1" applyAlignment="1">
      <alignment horizontal="center" wrapText="1"/>
    </xf>
    <xf numFmtId="41" fontId="3" fillId="0" borderId="27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shrinkToFit="1"/>
    </xf>
    <xf numFmtId="41" fontId="3" fillId="0" borderId="4" xfId="0" applyNumberFormat="1" applyFont="1" applyBorder="1" applyAlignment="1">
      <alignment horizontal="center" shrinkToFit="1"/>
    </xf>
    <xf numFmtId="41" fontId="3" fillId="0" borderId="14" xfId="0" applyNumberFormat="1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41" fontId="3" fillId="0" borderId="1" xfId="0" applyNumberFormat="1" applyFont="1" applyBorder="1" applyAlignment="1">
      <alignment horizontal="center" shrinkToFit="1"/>
    </xf>
    <xf numFmtId="41" fontId="3" fillId="0" borderId="2" xfId="0" applyNumberFormat="1" applyFont="1" applyBorder="1" applyAlignment="1">
      <alignment horizontal="center" shrinkToFit="1"/>
    </xf>
    <xf numFmtId="41" fontId="3" fillId="0" borderId="1" xfId="3" applyNumberFormat="1" applyFont="1" applyBorder="1" applyAlignment="1">
      <alignment horizontal="right" wrapText="1"/>
    </xf>
    <xf numFmtId="41" fontId="3" fillId="0" borderId="1" xfId="3" applyNumberFormat="1" applyFont="1" applyFill="1" applyBorder="1" applyAlignment="1">
      <alignment horizontal="right" wrapText="1"/>
    </xf>
    <xf numFmtId="41" fontId="3" fillId="0" borderId="9" xfId="3" applyNumberFormat="1" applyFont="1" applyFill="1" applyBorder="1" applyAlignment="1">
      <alignment horizontal="center" wrapText="1"/>
    </xf>
    <xf numFmtId="41" fontId="3" fillId="0" borderId="9" xfId="3" applyNumberFormat="1" applyFont="1" applyFill="1" applyBorder="1" applyAlignment="1">
      <alignment horizontal="right" wrapText="1"/>
    </xf>
    <xf numFmtId="41" fontId="3" fillId="0" borderId="11" xfId="3" applyNumberFormat="1" applyFont="1" applyFill="1" applyBorder="1" applyAlignment="1">
      <alignment horizontal="center" wrapText="1"/>
    </xf>
    <xf numFmtId="41" fontId="3" fillId="0" borderId="15" xfId="3" applyNumberFormat="1" applyFont="1" applyFill="1" applyBorder="1" applyAlignment="1">
      <alignment horizontal="right" wrapText="1"/>
    </xf>
    <xf numFmtId="41" fontId="3" fillId="0" borderId="26" xfId="3" applyNumberFormat="1" applyFont="1" applyBorder="1" applyAlignment="1">
      <alignment horizontal="center" wrapText="1"/>
    </xf>
    <xf numFmtId="41" fontId="3" fillId="0" borderId="1" xfId="3" applyNumberFormat="1" applyFont="1" applyFill="1" applyBorder="1" applyAlignment="1">
      <alignment horizontal="center" shrinkToFit="1"/>
    </xf>
    <xf numFmtId="41" fontId="3" fillId="0" borderId="1" xfId="3" applyNumberFormat="1" applyFont="1" applyFill="1" applyBorder="1" applyAlignment="1">
      <alignment horizontal="right" shrinkToFit="1"/>
    </xf>
    <xf numFmtId="41" fontId="3" fillId="0" borderId="21" xfId="3" applyNumberFormat="1" applyFont="1" applyFill="1" applyBorder="1" applyAlignment="1">
      <alignment horizontal="center" shrinkToFit="1"/>
    </xf>
    <xf numFmtId="41" fontId="3" fillId="0" borderId="26" xfId="3" applyNumberFormat="1" applyFont="1" applyFill="1" applyBorder="1" applyAlignment="1">
      <alignment horizontal="center" shrinkToFit="1"/>
    </xf>
    <xf numFmtId="41" fontId="3" fillId="0" borderId="2" xfId="3" applyNumberFormat="1" applyFont="1" applyFill="1" applyBorder="1" applyAlignment="1">
      <alignment horizontal="center" shrinkToFit="1"/>
    </xf>
    <xf numFmtId="41" fontId="3" fillId="0" borderId="9" xfId="3" applyNumberFormat="1" applyFont="1" applyFill="1" applyBorder="1" applyAlignment="1">
      <alignment horizontal="center" shrinkToFit="1"/>
    </xf>
    <xf numFmtId="41" fontId="3" fillId="0" borderId="9" xfId="3" applyNumberFormat="1" applyFont="1" applyFill="1" applyBorder="1" applyAlignment="1">
      <alignment horizontal="right" shrinkToFit="1"/>
    </xf>
    <xf numFmtId="41" fontId="3" fillId="0" borderId="19" xfId="3" applyNumberFormat="1" applyFont="1" applyFill="1" applyBorder="1" applyAlignment="1">
      <alignment horizontal="center" shrinkToFit="1"/>
    </xf>
    <xf numFmtId="41" fontId="3" fillId="0" borderId="27" xfId="3" applyNumberFormat="1" applyFont="1" applyFill="1" applyBorder="1" applyAlignment="1">
      <alignment horizontal="center" shrinkToFit="1"/>
    </xf>
    <xf numFmtId="41" fontId="3" fillId="0" borderId="11" xfId="3" applyNumberFormat="1" applyFont="1" applyFill="1" applyBorder="1" applyAlignment="1">
      <alignment horizontal="center" shrinkToFit="1"/>
    </xf>
    <xf numFmtId="41" fontId="3" fillId="0" borderId="15" xfId="3" applyNumberFormat="1" applyFont="1" applyFill="1" applyBorder="1" applyAlignment="1">
      <alignment horizontal="center" shrinkToFit="1"/>
    </xf>
    <xf numFmtId="41" fontId="3" fillId="0" borderId="22" xfId="3" applyNumberFormat="1" applyFont="1" applyFill="1" applyBorder="1" applyAlignment="1">
      <alignment horizontal="center" shrinkToFit="1"/>
    </xf>
    <xf numFmtId="41" fontId="3" fillId="0" borderId="29" xfId="3" applyNumberFormat="1" applyFont="1" applyFill="1" applyBorder="1" applyAlignment="1">
      <alignment horizontal="center" shrinkToFit="1"/>
    </xf>
    <xf numFmtId="41" fontId="3" fillId="0" borderId="16" xfId="3" applyNumberFormat="1" applyFont="1" applyFill="1" applyBorder="1" applyAlignment="1">
      <alignment horizontal="center" shrinkToFit="1"/>
    </xf>
    <xf numFmtId="0" fontId="0" fillId="0" borderId="17" xfId="0" applyBorder="1"/>
    <xf numFmtId="41" fontId="6" fillId="0" borderId="9" xfId="1" applyNumberFormat="1" applyFont="1" applyBorder="1" applyAlignment="1">
      <alignment horizontal="center"/>
    </xf>
    <xf numFmtId="41" fontId="6" fillId="0" borderId="11" xfId="1" applyNumberFormat="1" applyFont="1" applyBorder="1" applyAlignment="1">
      <alignment horizontal="center"/>
    </xf>
    <xf numFmtId="38" fontId="12" fillId="0" borderId="9" xfId="1" applyFont="1" applyFill="1" applyBorder="1" applyAlignment="1">
      <alignment horizontal="right" vertical="top"/>
    </xf>
    <xf numFmtId="38" fontId="12" fillId="0" borderId="11" xfId="1" applyFont="1" applyFill="1" applyBorder="1" applyAlignment="1">
      <alignment horizontal="right" vertical="top"/>
    </xf>
    <xf numFmtId="0" fontId="10" fillId="0" borderId="4" xfId="2" applyFont="1" applyFill="1" applyBorder="1" applyAlignment="1">
      <alignment vertical="center"/>
    </xf>
    <xf numFmtId="0" fontId="10" fillId="0" borderId="14" xfId="2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/>
    </xf>
    <xf numFmtId="41" fontId="6" fillId="0" borderId="62" xfId="1" applyNumberFormat="1" applyFont="1" applyFill="1" applyBorder="1" applyAlignment="1">
      <alignment horizontal="right"/>
    </xf>
    <xf numFmtId="0" fontId="10" fillId="0" borderId="1" xfId="2" applyFont="1" applyFill="1" applyBorder="1" applyAlignment="1">
      <alignment vertical="center"/>
    </xf>
    <xf numFmtId="0" fontId="10" fillId="0" borderId="2" xfId="2" applyFont="1" applyFill="1" applyBorder="1" applyAlignment="1">
      <alignment vertical="center"/>
    </xf>
    <xf numFmtId="41" fontId="3" fillId="0" borderId="9" xfId="1" applyNumberFormat="1" applyFont="1" applyFill="1" applyBorder="1" applyAlignment="1">
      <alignment horizontal="center"/>
    </xf>
    <xf numFmtId="41" fontId="3" fillId="0" borderId="11" xfId="1" applyNumberFormat="1" applyFont="1" applyFill="1" applyBorder="1" applyAlignment="1">
      <alignment horizontal="center"/>
    </xf>
    <xf numFmtId="41" fontId="3" fillId="0" borderId="4" xfId="1" applyNumberFormat="1" applyFont="1" applyFill="1" applyBorder="1" applyAlignment="1">
      <alignment horizontal="center"/>
    </xf>
    <xf numFmtId="41" fontId="3" fillId="0" borderId="14" xfId="1" applyNumberFormat="1" applyFont="1" applyFill="1" applyBorder="1" applyAlignment="1">
      <alignment horizontal="center"/>
    </xf>
    <xf numFmtId="180" fontId="3" fillId="0" borderId="1" xfId="1" applyNumberFormat="1" applyFont="1" applyFill="1" applyBorder="1" applyAlignment="1">
      <alignment horizontal="center"/>
    </xf>
    <xf numFmtId="180" fontId="3" fillId="0" borderId="2" xfId="1" applyNumberFormat="1" applyFont="1" applyFill="1" applyBorder="1" applyAlignment="1">
      <alignment horizontal="center"/>
    </xf>
    <xf numFmtId="41" fontId="0" fillId="0" borderId="0" xfId="0" applyNumberFormat="1" applyFill="1" applyBorder="1"/>
    <xf numFmtId="41" fontId="0" fillId="0" borderId="62" xfId="0" applyNumberFormat="1" applyFill="1" applyBorder="1"/>
    <xf numFmtId="41" fontId="3" fillId="0" borderId="4" xfId="1" applyNumberFormat="1" applyFont="1" applyFill="1" applyBorder="1" applyAlignment="1">
      <alignment horizontal="center" shrinkToFit="1"/>
    </xf>
    <xf numFmtId="41" fontId="3" fillId="0" borderId="14" xfId="1" applyNumberFormat="1" applyFont="1" applyFill="1" applyBorder="1" applyAlignment="1">
      <alignment horizontal="center" shrinkToFit="1"/>
    </xf>
    <xf numFmtId="180" fontId="3" fillId="0" borderId="1" xfId="1" applyNumberFormat="1" applyFont="1" applyFill="1" applyBorder="1" applyAlignment="1">
      <alignment horizontal="center" shrinkToFit="1"/>
    </xf>
    <xf numFmtId="180" fontId="7" fillId="0" borderId="1" xfId="1" applyNumberFormat="1" applyFont="1" applyFill="1" applyBorder="1" applyAlignment="1">
      <alignment horizontal="center" shrinkToFit="1"/>
    </xf>
    <xf numFmtId="180" fontId="7" fillId="0" borderId="2" xfId="1" applyNumberFormat="1" applyFont="1" applyFill="1" applyBorder="1" applyAlignment="1">
      <alignment horizontal="center" shrinkToFit="1"/>
    </xf>
    <xf numFmtId="0" fontId="9" fillId="0" borderId="1" xfId="0" applyFont="1" applyFill="1" applyBorder="1" applyAlignment="1">
      <alignment horizontal="center" justifyLastLine="1" shrinkToFit="1"/>
    </xf>
    <xf numFmtId="180" fontId="3" fillId="0" borderId="15" xfId="1" applyNumberFormat="1" applyFont="1" applyFill="1" applyBorder="1" applyAlignment="1">
      <alignment horizontal="center" shrinkToFit="1"/>
    </xf>
    <xf numFmtId="180" fontId="7" fillId="0" borderId="15" xfId="1" applyNumberFormat="1" applyFont="1" applyFill="1" applyBorder="1" applyAlignment="1">
      <alignment horizontal="center" shrinkToFit="1"/>
    </xf>
    <xf numFmtId="180" fontId="7" fillId="0" borderId="16" xfId="1" applyNumberFormat="1" applyFont="1" applyFill="1" applyBorder="1" applyAlignment="1">
      <alignment horizontal="center" shrinkToFit="1"/>
    </xf>
    <xf numFmtId="179" fontId="3" fillId="0" borderId="12" xfId="2" applyNumberFormat="1" applyFont="1" applyFill="1" applyBorder="1" applyAlignment="1">
      <alignment horizontal="center" vertical="center"/>
    </xf>
    <xf numFmtId="41" fontId="3" fillId="0" borderId="1" xfId="1" applyNumberFormat="1" applyFont="1" applyFill="1" applyBorder="1" applyAlignment="1">
      <alignment horizontal="center"/>
    </xf>
    <xf numFmtId="41" fontId="3" fillId="0" borderId="1" xfId="1" applyNumberFormat="1" applyFont="1" applyFill="1" applyBorder="1" applyAlignment="1">
      <alignment horizontal="center" shrinkToFit="1"/>
    </xf>
    <xf numFmtId="41" fontId="3" fillId="0" borderId="2" xfId="1" applyNumberFormat="1" applyFont="1" applyFill="1" applyBorder="1" applyAlignment="1">
      <alignment horizontal="center" shrinkToFit="1"/>
    </xf>
    <xf numFmtId="41" fontId="3" fillId="0" borderId="9" xfId="1" applyNumberFormat="1" applyFont="1" applyFill="1" applyBorder="1" applyAlignment="1">
      <alignment horizontal="center" shrinkToFit="1"/>
    </xf>
    <xf numFmtId="179" fontId="3" fillId="0" borderId="13" xfId="2" applyNumberFormat="1" applyFont="1" applyFill="1" applyBorder="1" applyAlignment="1">
      <alignment horizontal="center" vertical="center"/>
    </xf>
    <xf numFmtId="41" fontId="3" fillId="0" borderId="15" xfId="1" applyNumberFormat="1" applyFont="1" applyFill="1" applyBorder="1" applyAlignment="1">
      <alignment horizontal="center"/>
    </xf>
    <xf numFmtId="41" fontId="3" fillId="0" borderId="15" xfId="1" applyNumberFormat="1" applyFont="1" applyFill="1" applyBorder="1" applyAlignment="1">
      <alignment horizontal="center" shrinkToFit="1"/>
    </xf>
    <xf numFmtId="41" fontId="3" fillId="0" borderId="16" xfId="1" applyNumberFormat="1" applyFont="1" applyFill="1" applyBorder="1" applyAlignment="1">
      <alignment horizontal="center" shrinkToFit="1"/>
    </xf>
    <xf numFmtId="0" fontId="3" fillId="0" borderId="10" xfId="0" applyFont="1" applyBorder="1" applyAlignment="1">
      <alignment horizontal="center" wrapText="1"/>
    </xf>
    <xf numFmtId="41" fontId="3" fillId="0" borderId="37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41" fontId="12" fillId="0" borderId="1" xfId="0" applyNumberFormat="1" applyFont="1" applyFill="1" applyBorder="1" applyAlignment="1">
      <alignment horizontal="center" wrapText="1"/>
    </xf>
    <xf numFmtId="41" fontId="3" fillId="0" borderId="5" xfId="0" applyNumberFormat="1" applyFont="1" applyBorder="1" applyAlignment="1">
      <alignment horizontal="left" wrapText="1"/>
    </xf>
    <xf numFmtId="41" fontId="3" fillId="0" borderId="18" xfId="0" applyNumberFormat="1" applyFont="1" applyBorder="1" applyAlignment="1">
      <alignment horizontal="left" wrapText="1"/>
    </xf>
    <xf numFmtId="41" fontId="3" fillId="0" borderId="1" xfId="0" applyNumberFormat="1" applyFont="1" applyFill="1" applyBorder="1" applyAlignment="1">
      <alignment horizontal="left"/>
    </xf>
    <xf numFmtId="41" fontId="3" fillId="0" borderId="2" xfId="0" applyNumberFormat="1" applyFont="1" applyFill="1" applyBorder="1" applyAlignment="1">
      <alignment horizontal="left"/>
    </xf>
    <xf numFmtId="41" fontId="3" fillId="0" borderId="9" xfId="0" applyNumberFormat="1" applyFont="1" applyFill="1" applyBorder="1" applyAlignment="1">
      <alignment horizontal="left"/>
    </xf>
    <xf numFmtId="41" fontId="3" fillId="0" borderId="11" xfId="0" applyNumberFormat="1" applyFont="1" applyFill="1" applyBorder="1" applyAlignment="1">
      <alignment horizontal="left"/>
    </xf>
    <xf numFmtId="41" fontId="3" fillId="0" borderId="15" xfId="0" applyNumberFormat="1" applyFont="1" applyFill="1" applyBorder="1" applyAlignment="1">
      <alignment horizontal="left"/>
    </xf>
    <xf numFmtId="41" fontId="3" fillId="0" borderId="16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1" fontId="3" fillId="0" borderId="1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14" xfId="0" applyNumberFormat="1" applyFont="1" applyBorder="1" applyAlignment="1">
      <alignment horizontal="center" wrapText="1"/>
    </xf>
    <xf numFmtId="41" fontId="3" fillId="0" borderId="8" xfId="0" applyNumberFormat="1" applyFont="1" applyBorder="1" applyAlignment="1">
      <alignment horizontal="center" wrapText="1"/>
    </xf>
    <xf numFmtId="177" fontId="3" fillId="0" borderId="9" xfId="0" applyNumberFormat="1" applyFont="1" applyBorder="1" applyAlignment="1">
      <alignment horizontal="center" wrapText="1"/>
    </xf>
    <xf numFmtId="177" fontId="3" fillId="0" borderId="11" xfId="0" applyNumberFormat="1" applyFont="1" applyBorder="1" applyAlignment="1">
      <alignment horizontal="center" wrapText="1"/>
    </xf>
    <xf numFmtId="41" fontId="3" fillId="0" borderId="0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40" xfId="0" applyFont="1" applyBorder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3" fillId="0" borderId="17" xfId="0" applyFont="1" applyBorder="1" applyAlignment="1">
      <alignment horizontal="right"/>
    </xf>
    <xf numFmtId="0" fontId="5" fillId="0" borderId="9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14" xfId="0" applyNumberFormat="1" applyFont="1" applyBorder="1" applyAlignment="1">
      <alignment horizontal="center" wrapText="1"/>
    </xf>
    <xf numFmtId="41" fontId="3" fillId="0" borderId="1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center" wrapText="1"/>
    </xf>
    <xf numFmtId="0" fontId="3" fillId="0" borderId="0" xfId="3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17" xfId="0" applyFont="1" applyBorder="1" applyAlignment="1">
      <alignment horizontal="left" shrinkToFi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/>
    <xf numFmtId="0" fontId="6" fillId="0" borderId="0" xfId="0" applyFont="1" applyAlignment="1">
      <alignment horizontal="right"/>
    </xf>
    <xf numFmtId="0" fontId="5" fillId="0" borderId="19" xfId="0" applyFont="1" applyBorder="1" applyAlignment="1">
      <alignment horizontal="right" vertical="top" wrapText="1"/>
    </xf>
    <xf numFmtId="0" fontId="5" fillId="0" borderId="37" xfId="0" applyFont="1" applyBorder="1" applyAlignment="1">
      <alignment horizontal="right" vertical="top" wrapText="1"/>
    </xf>
    <xf numFmtId="41" fontId="3" fillId="0" borderId="1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1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right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21" xfId="0" applyNumberFormat="1" applyFont="1" applyBorder="1" applyAlignment="1">
      <alignment horizontal="center" wrapText="1"/>
    </xf>
    <xf numFmtId="41" fontId="3" fillId="0" borderId="35" xfId="0" applyNumberFormat="1" applyFont="1" applyBorder="1" applyAlignment="1">
      <alignment horizont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" fillId="0" borderId="2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distributed" vertical="top" wrapText="1" justifyLastLine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distributed" vertical="top" wrapText="1" indent="6"/>
    </xf>
    <xf numFmtId="0" fontId="3" fillId="0" borderId="44" xfId="0" applyFont="1" applyBorder="1" applyAlignment="1">
      <alignment horizontal="distributed" vertical="top" wrapText="1" indent="6"/>
    </xf>
    <xf numFmtId="0" fontId="3" fillId="0" borderId="45" xfId="0" applyFont="1" applyBorder="1" applyAlignment="1">
      <alignment horizontal="distributed" vertical="top" wrapText="1" indent="6"/>
    </xf>
    <xf numFmtId="0" fontId="3" fillId="0" borderId="2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/>
    </xf>
    <xf numFmtId="0" fontId="3" fillId="0" borderId="40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top" wrapText="1"/>
    </xf>
    <xf numFmtId="0" fontId="5" fillId="0" borderId="37" xfId="0" applyFont="1" applyBorder="1" applyAlignment="1">
      <alignment horizontal="right" vertical="top" wrapText="1"/>
    </xf>
    <xf numFmtId="41" fontId="3" fillId="0" borderId="20" xfId="0" applyNumberFormat="1" applyFont="1" applyBorder="1" applyAlignment="1">
      <alignment horizontal="center" wrapText="1"/>
    </xf>
    <xf numFmtId="41" fontId="3" fillId="0" borderId="38" xfId="0" applyNumberFormat="1" applyFont="1" applyBorder="1" applyAlignment="1">
      <alignment horizontal="center" wrapText="1"/>
    </xf>
    <xf numFmtId="41" fontId="3" fillId="0" borderId="19" xfId="0" applyNumberFormat="1" applyFont="1" applyBorder="1" applyAlignment="1">
      <alignment horizontal="center" wrapText="1"/>
    </xf>
    <xf numFmtId="41" fontId="3" fillId="0" borderId="37" xfId="0" applyNumberFormat="1" applyFont="1" applyBorder="1" applyAlignment="1">
      <alignment horizontal="center" wrapText="1"/>
    </xf>
    <xf numFmtId="41" fontId="3" fillId="0" borderId="22" xfId="0" applyNumberFormat="1" applyFont="1" applyBorder="1" applyAlignment="1">
      <alignment horizontal="center" wrapText="1"/>
    </xf>
    <xf numFmtId="41" fontId="3" fillId="0" borderId="36" xfId="0" applyNumberFormat="1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3" fillId="0" borderId="44" xfId="0" applyFont="1" applyBorder="1" applyAlignment="1">
      <alignment horizontal="justify" vertical="top" wrapText="1"/>
    </xf>
    <xf numFmtId="0" fontId="3" fillId="0" borderId="45" xfId="0" applyFont="1" applyBorder="1" applyAlignment="1">
      <alignment horizontal="justify" vertical="top" wrapText="1"/>
    </xf>
    <xf numFmtId="0" fontId="3" fillId="0" borderId="42" xfId="0" applyFont="1" applyBorder="1" applyAlignment="1">
      <alignment horizontal="justify" vertical="top" wrapText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21" xfId="0" applyFont="1" applyBorder="1" applyAlignment="1">
      <alignment horizontal="center" vertical="top" wrapText="1" justifyLastLine="1"/>
    </xf>
    <xf numFmtId="0" fontId="3" fillId="0" borderId="43" xfId="0" applyFont="1" applyBorder="1" applyAlignment="1">
      <alignment horizontal="center" vertical="top" wrapText="1" justifyLastLine="1"/>
    </xf>
    <xf numFmtId="0" fontId="3" fillId="0" borderId="35" xfId="0" applyFont="1" applyBorder="1" applyAlignment="1">
      <alignment horizontal="center" vertical="top" wrapText="1" justifyLastLine="1"/>
    </xf>
    <xf numFmtId="0" fontId="3" fillId="0" borderId="42" xfId="0" applyFont="1" applyBorder="1" applyAlignment="1">
      <alignment horizontal="distributed" vertical="top" wrapText="1" indent="5"/>
    </xf>
    <xf numFmtId="0" fontId="3" fillId="0" borderId="44" xfId="0" applyFont="1" applyBorder="1" applyAlignment="1">
      <alignment horizontal="distributed" vertical="top" wrapText="1" indent="5"/>
    </xf>
    <xf numFmtId="0" fontId="3" fillId="0" borderId="45" xfId="0" applyFont="1" applyBorder="1" applyAlignment="1">
      <alignment horizontal="distributed" vertical="top" wrapText="1" indent="5"/>
    </xf>
    <xf numFmtId="0" fontId="3" fillId="0" borderId="21" xfId="0" applyFont="1" applyBorder="1" applyAlignment="1">
      <alignment horizontal="distributed" vertical="top" wrapText="1" justifyLastLine="1"/>
    </xf>
    <xf numFmtId="0" fontId="3" fillId="0" borderId="43" xfId="0" applyFont="1" applyBorder="1" applyAlignment="1">
      <alignment horizontal="distributed" vertical="top" wrapText="1" justifyLastLine="1"/>
    </xf>
    <xf numFmtId="0" fontId="3" fillId="0" borderId="35" xfId="0" applyFont="1" applyBorder="1" applyAlignment="1">
      <alignment horizontal="distributed" vertical="top" wrapText="1" justifyLastLine="1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distributed" vertical="top" wrapText="1" justifyLastLine="1"/>
    </xf>
    <xf numFmtId="0" fontId="3" fillId="0" borderId="24" xfId="0" applyFont="1" applyFill="1" applyBorder="1" applyAlignment="1">
      <alignment horizontal="distributed" vertical="top" wrapText="1" justifyLastLine="1"/>
    </xf>
    <xf numFmtId="176" fontId="3" fillId="0" borderId="9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distributed" vertical="top" wrapText="1" justifyLastLine="1"/>
    </xf>
    <xf numFmtId="0" fontId="0" fillId="0" borderId="44" xfId="0" applyBorder="1" applyAlignment="1">
      <alignment horizontal="distributed" vertical="top" wrapText="1" justifyLastLine="1"/>
    </xf>
    <xf numFmtId="0" fontId="0" fillId="0" borderId="45" xfId="0" applyBorder="1" applyAlignment="1">
      <alignment horizontal="distributed" vertical="top" wrapText="1" justifyLastLine="1"/>
    </xf>
    <xf numFmtId="0" fontId="3" fillId="0" borderId="19" xfId="0" applyFont="1" applyFill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0" fillId="0" borderId="45" xfId="0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0" fontId="6" fillId="0" borderId="40" xfId="0" applyFont="1" applyFill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3" fillId="0" borderId="40" xfId="0" applyFont="1" applyFill="1" applyBorder="1" applyAlignment="1">
      <alignment horizontal="right" vertical="center"/>
    </xf>
    <xf numFmtId="0" fontId="0" fillId="0" borderId="40" xfId="0" applyBorder="1" applyAlignment="1"/>
    <xf numFmtId="0" fontId="3" fillId="0" borderId="46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/>
    </xf>
    <xf numFmtId="0" fontId="3" fillId="0" borderId="47" xfId="0" applyFont="1" applyFill="1" applyBorder="1" applyAlignment="1">
      <alignment horizontal="justify" vertical="top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justify" vertical="top" wrapText="1"/>
    </xf>
    <xf numFmtId="0" fontId="3" fillId="0" borderId="49" xfId="0" applyFont="1" applyFill="1" applyBorder="1" applyAlignment="1">
      <alignment horizontal="justify" vertical="top" wrapText="1"/>
    </xf>
    <xf numFmtId="0" fontId="3" fillId="0" borderId="38" xfId="0" applyFont="1" applyFill="1" applyBorder="1" applyAlignment="1">
      <alignment horizontal="justify" vertical="top" wrapText="1"/>
    </xf>
    <xf numFmtId="0" fontId="3" fillId="0" borderId="19" xfId="0" applyFont="1" applyFill="1" applyBorder="1" applyAlignment="1">
      <alignment horizontal="distributed" wrapText="1" indent="1"/>
    </xf>
    <xf numFmtId="0" fontId="3" fillId="0" borderId="37" xfId="0" applyFont="1" applyFill="1" applyBorder="1" applyAlignment="1">
      <alignment horizontal="distributed" wrapText="1" indent="1"/>
    </xf>
    <xf numFmtId="0" fontId="3" fillId="0" borderId="20" xfId="0" applyFont="1" applyFill="1" applyBorder="1" applyAlignment="1">
      <alignment horizontal="distributed" wrapText="1" indent="1"/>
    </xf>
    <xf numFmtId="0" fontId="3" fillId="0" borderId="38" xfId="0" applyFont="1" applyFill="1" applyBorder="1" applyAlignment="1">
      <alignment horizontal="distributed" wrapText="1" indent="1"/>
    </xf>
    <xf numFmtId="0" fontId="3" fillId="0" borderId="21" xfId="0" applyFont="1" applyFill="1" applyBorder="1" applyAlignment="1">
      <alignment horizontal="distributed" wrapText="1" indent="1"/>
    </xf>
    <xf numFmtId="0" fontId="3" fillId="0" borderId="35" xfId="0" applyFont="1" applyFill="1" applyBorder="1" applyAlignment="1">
      <alignment horizontal="distributed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distributed" wrapText="1" indent="1"/>
    </xf>
    <xf numFmtId="0" fontId="3" fillId="0" borderId="36" xfId="0" applyFont="1" applyFill="1" applyBorder="1" applyAlignment="1">
      <alignment horizontal="distributed" wrapText="1" indent="1"/>
    </xf>
    <xf numFmtId="0" fontId="3" fillId="0" borderId="25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2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15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right"/>
    </xf>
    <xf numFmtId="0" fontId="0" fillId="0" borderId="40" xfId="0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178" fontId="3" fillId="0" borderId="4" xfId="0" applyNumberFormat="1" applyFont="1" applyBorder="1" applyAlignment="1">
      <alignment horizontal="center" wrapText="1"/>
    </xf>
    <xf numFmtId="178" fontId="3" fillId="0" borderId="1" xfId="0" applyNumberFormat="1" applyFont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8" fontId="3" fillId="0" borderId="9" xfId="0" applyNumberFormat="1" applyFont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178" fontId="3" fillId="0" borderId="15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45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3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wrapText="1"/>
    </xf>
    <xf numFmtId="0" fontId="0" fillId="0" borderId="23" xfId="0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41" fontId="3" fillId="0" borderId="58" xfId="0" applyNumberFormat="1" applyFont="1" applyBorder="1" applyAlignment="1">
      <alignment horizontal="center" wrapText="1"/>
    </xf>
    <xf numFmtId="0" fontId="3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right" vertical="top" wrapText="1"/>
    </xf>
    <xf numFmtId="41" fontId="3" fillId="0" borderId="60" xfId="0" applyNumberFormat="1" applyFont="1" applyBorder="1" applyAlignment="1">
      <alignment horizontal="center" wrapText="1"/>
    </xf>
    <xf numFmtId="41" fontId="3" fillId="0" borderId="59" xfId="0" applyNumberFormat="1" applyFont="1" applyBorder="1" applyAlignment="1">
      <alignment horizontal="center" wrapText="1"/>
    </xf>
    <xf numFmtId="41" fontId="3" fillId="0" borderId="21" xfId="3" applyNumberFormat="1" applyFont="1" applyFill="1" applyBorder="1" applyAlignment="1">
      <alignment horizontal="center" wrapText="1"/>
    </xf>
    <xf numFmtId="41" fontId="3" fillId="0" borderId="35" xfId="3" applyNumberFormat="1" applyFont="1" applyFill="1" applyBorder="1" applyAlignment="1">
      <alignment horizontal="center" wrapText="1"/>
    </xf>
    <xf numFmtId="41" fontId="3" fillId="0" borderId="58" xfId="3" applyNumberFormat="1" applyFont="1" applyFill="1" applyBorder="1" applyAlignment="1">
      <alignment horizontal="center" wrapText="1"/>
    </xf>
    <xf numFmtId="0" fontId="0" fillId="0" borderId="35" xfId="0" applyFill="1" applyBorder="1" applyAlignment="1">
      <alignment horizontal="center" wrapText="1"/>
    </xf>
    <xf numFmtId="0" fontId="0" fillId="0" borderId="58" xfId="0" applyFill="1" applyBorder="1" applyAlignment="1">
      <alignment horizontal="center" wrapText="1"/>
    </xf>
    <xf numFmtId="41" fontId="3" fillId="0" borderId="22" xfId="3" applyNumberFormat="1" applyFont="1" applyFill="1" applyBorder="1" applyAlignment="1">
      <alignment horizontal="center" wrapText="1"/>
    </xf>
    <xf numFmtId="41" fontId="3" fillId="0" borderId="36" xfId="3" applyNumberFormat="1" applyFont="1" applyFill="1" applyBorder="1" applyAlignment="1">
      <alignment horizontal="center" wrapText="1"/>
    </xf>
    <xf numFmtId="41" fontId="3" fillId="0" borderId="61" xfId="3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distributed" vertical="top" wrapText="1" indent="10"/>
    </xf>
    <xf numFmtId="0" fontId="3" fillId="0" borderId="44" xfId="0" applyFont="1" applyBorder="1" applyAlignment="1">
      <alignment horizontal="distributed" vertical="top" wrapText="1" indent="10"/>
    </xf>
    <xf numFmtId="0" fontId="3" fillId="0" borderId="51" xfId="0" applyFont="1" applyBorder="1" applyAlignment="1">
      <alignment horizontal="distributed" vertical="top" wrapText="1" indent="10"/>
    </xf>
    <xf numFmtId="0" fontId="3" fillId="0" borderId="5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distributed" vertical="top" wrapText="1" indent="10"/>
    </xf>
    <xf numFmtId="0" fontId="3" fillId="0" borderId="0" xfId="0" applyFont="1" applyBorder="1" applyAlignment="1">
      <alignment horizontal="justify" vertical="top" wrapText="1"/>
    </xf>
    <xf numFmtId="0" fontId="3" fillId="0" borderId="5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5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46" xfId="0" applyFont="1" applyBorder="1" applyAlignment="1">
      <alignment horizontal="distributed" vertical="center" wrapText="1" justifyLastLine="1"/>
    </xf>
    <xf numFmtId="0" fontId="3" fillId="0" borderId="47" xfId="0" applyFont="1" applyBorder="1" applyAlignment="1">
      <alignment horizontal="distributed" vertical="center" wrapText="1" justifyLastLine="1"/>
    </xf>
    <xf numFmtId="0" fontId="3" fillId="0" borderId="48" xfId="0" applyFont="1" applyBorder="1" applyAlignment="1">
      <alignment horizontal="distributed" vertical="center" wrapText="1" justifyLastLine="1"/>
    </xf>
    <xf numFmtId="0" fontId="3" fillId="0" borderId="38" xfId="0" applyFont="1" applyBorder="1" applyAlignment="1">
      <alignment horizontal="distributed" vertical="center" wrapText="1" justifyLastLine="1"/>
    </xf>
    <xf numFmtId="0" fontId="3" fillId="0" borderId="56" xfId="0" applyFont="1" applyBorder="1" applyAlignment="1">
      <alignment horizontal="justify" vertical="top" wrapText="1"/>
    </xf>
    <xf numFmtId="0" fontId="3" fillId="0" borderId="37" xfId="0" applyFont="1" applyBorder="1" applyAlignment="1">
      <alignment horizontal="justify" vertical="top" wrapText="1"/>
    </xf>
    <xf numFmtId="41" fontId="3" fillId="0" borderId="21" xfId="0" applyNumberFormat="1" applyFont="1" applyFill="1" applyBorder="1" applyAlignment="1">
      <alignment horizontal="center" wrapText="1"/>
    </xf>
    <xf numFmtId="41" fontId="3" fillId="0" borderId="35" xfId="0" applyNumberFormat="1" applyFont="1" applyFill="1" applyBorder="1" applyAlignment="1">
      <alignment horizontal="center" wrapText="1"/>
    </xf>
    <xf numFmtId="41" fontId="3" fillId="0" borderId="22" xfId="0" applyNumberFormat="1" applyFont="1" applyFill="1" applyBorder="1" applyAlignment="1">
      <alignment horizontal="center" wrapText="1"/>
    </xf>
    <xf numFmtId="41" fontId="3" fillId="0" borderId="36" xfId="0" applyNumberFormat="1" applyFont="1" applyFill="1" applyBorder="1" applyAlignment="1">
      <alignment horizontal="center" wrapText="1"/>
    </xf>
    <xf numFmtId="0" fontId="3" fillId="0" borderId="5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17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3" fillId="0" borderId="24" xfId="0" applyFont="1" applyBorder="1" applyAlignment="1">
      <alignment horizontal="center" vertical="top" wrapText="1"/>
    </xf>
    <xf numFmtId="0" fontId="3" fillId="0" borderId="0" xfId="0" applyFont="1" applyBorder="1" applyAlignment="1"/>
    <xf numFmtId="0" fontId="3" fillId="0" borderId="2" xfId="2" applyFont="1" applyBorder="1" applyAlignment="1">
      <alignment horizontal="distributed" vertical="center" wrapText="1"/>
    </xf>
    <xf numFmtId="0" fontId="3" fillId="0" borderId="2" xfId="2" applyFont="1" applyBorder="1" applyAlignment="1">
      <alignment horizontal="distributed" vertical="center"/>
    </xf>
    <xf numFmtId="0" fontId="3" fillId="0" borderId="51" xfId="0" applyFont="1" applyBorder="1" applyAlignment="1">
      <alignment horizontal="center" vertical="top" wrapText="1"/>
    </xf>
    <xf numFmtId="0" fontId="3" fillId="0" borderId="23" xfId="2" applyFont="1" applyBorder="1" applyAlignment="1">
      <alignment horizontal="distributed" vertical="center" wrapText="1"/>
    </xf>
    <xf numFmtId="0" fontId="3" fillId="0" borderId="1" xfId="2" applyFont="1" applyBorder="1" applyAlignment="1">
      <alignment horizontal="distributed" vertical="center"/>
    </xf>
    <xf numFmtId="0" fontId="3" fillId="0" borderId="42" xfId="2" applyFont="1" applyBorder="1" applyAlignment="1">
      <alignment horizontal="distributed" vertical="center" wrapText="1"/>
    </xf>
    <xf numFmtId="0" fontId="3" fillId="0" borderId="44" xfId="2" applyFont="1" applyBorder="1" applyAlignment="1">
      <alignment horizontal="distributed" vertical="center" wrapText="1"/>
    </xf>
    <xf numFmtId="0" fontId="3" fillId="0" borderId="51" xfId="2" applyFont="1" applyBorder="1" applyAlignment="1">
      <alignment horizontal="distributed" vertical="center" wrapText="1"/>
    </xf>
    <xf numFmtId="0" fontId="3" fillId="0" borderId="1" xfId="2" applyFont="1" applyBorder="1" applyAlignment="1">
      <alignment horizontal="distributed" vertical="top"/>
    </xf>
    <xf numFmtId="0" fontId="9" fillId="0" borderId="1" xfId="2" applyFont="1" applyBorder="1" applyAlignment="1">
      <alignment horizontal="distributed" vertical="center"/>
    </xf>
    <xf numFmtId="0" fontId="3" fillId="0" borderId="42" xfId="2" applyFont="1" applyBorder="1" applyAlignment="1">
      <alignment horizontal="distributed"/>
    </xf>
    <xf numFmtId="0" fontId="3" fillId="0" borderId="45" xfId="2" applyFont="1" applyBorder="1" applyAlignment="1">
      <alignment horizontal="distributed"/>
    </xf>
    <xf numFmtId="0" fontId="3" fillId="0" borderId="23" xfId="2" applyFont="1" applyBorder="1" applyAlignment="1">
      <alignment horizontal="distributed" vertical="center"/>
    </xf>
    <xf numFmtId="0" fontId="3" fillId="0" borderId="50" xfId="2" applyFont="1" applyBorder="1" applyAlignment="1">
      <alignment horizontal="distributed" vertical="center" wrapText="1"/>
    </xf>
    <xf numFmtId="0" fontId="3" fillId="0" borderId="47" xfId="2" applyFont="1" applyBorder="1" applyAlignment="1">
      <alignment horizontal="distributed" vertical="center" wrapText="1"/>
    </xf>
    <xf numFmtId="0" fontId="3" fillId="0" borderId="57" xfId="2" applyFont="1" applyBorder="1" applyAlignment="1">
      <alignment horizontal="distributed" vertical="center" wrapText="1"/>
    </xf>
    <xf numFmtId="0" fontId="3" fillId="0" borderId="34" xfId="2" applyFont="1" applyBorder="1" applyAlignment="1">
      <alignment horizontal="distributed" vertical="center" wrapText="1"/>
    </xf>
    <xf numFmtId="0" fontId="3" fillId="0" borderId="20" xfId="2" applyFont="1" applyBorder="1" applyAlignment="1">
      <alignment horizontal="distributed" vertical="center" wrapText="1"/>
    </xf>
    <xf numFmtId="0" fontId="3" fillId="0" borderId="38" xfId="2" applyFont="1" applyBorder="1" applyAlignment="1">
      <alignment horizontal="distributed" vertical="center" wrapText="1"/>
    </xf>
    <xf numFmtId="0" fontId="3" fillId="0" borderId="25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0" borderId="42" xfId="2" applyFont="1" applyBorder="1" applyAlignment="1">
      <alignment horizontal="distributed" vertical="center"/>
    </xf>
    <xf numFmtId="0" fontId="3" fillId="0" borderId="45" xfId="2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10" fillId="0" borderId="8" xfId="2" applyFont="1" applyFill="1" applyBorder="1">
      <alignment vertical="center"/>
    </xf>
    <xf numFmtId="0" fontId="10" fillId="0" borderId="9" xfId="2" applyFont="1" applyFill="1" applyBorder="1">
      <alignment vertical="center"/>
    </xf>
    <xf numFmtId="41" fontId="3" fillId="0" borderId="22" xfId="1" applyNumberFormat="1" applyFont="1" applyFill="1" applyBorder="1" applyAlignment="1">
      <alignment horizontal="center"/>
    </xf>
    <xf numFmtId="41" fontId="3" fillId="0" borderId="36" xfId="1" applyNumberFormat="1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2" xfId="2" applyFont="1" applyFill="1" applyBorder="1">
      <alignment vertical="center"/>
    </xf>
    <xf numFmtId="0" fontId="10" fillId="0" borderId="1" xfId="2" applyFont="1" applyFill="1" applyBorder="1">
      <alignment vertical="center"/>
    </xf>
    <xf numFmtId="49" fontId="18" fillId="0" borderId="3" xfId="0" applyNumberFormat="1" applyFont="1" applyFill="1" applyBorder="1" applyAlignment="1">
      <alignment horizontal="distributed" indent="1"/>
    </xf>
    <xf numFmtId="49" fontId="18" fillId="0" borderId="4" xfId="0" applyNumberFormat="1" applyFont="1" applyFill="1" applyBorder="1" applyAlignment="1">
      <alignment horizontal="distributed" indent="1"/>
    </xf>
    <xf numFmtId="179" fontId="12" fillId="0" borderId="19" xfId="2" applyNumberFormat="1" applyFont="1" applyBorder="1" applyAlignment="1">
      <alignment horizontal="right" vertical="center" shrinkToFit="1"/>
    </xf>
    <xf numFmtId="179" fontId="12" fillId="0" borderId="37" xfId="2" applyNumberFormat="1" applyFont="1" applyBorder="1" applyAlignment="1">
      <alignment horizontal="right" vertical="center" shrinkToFit="1"/>
    </xf>
    <xf numFmtId="41" fontId="3" fillId="0" borderId="21" xfId="1" applyNumberFormat="1" applyFont="1" applyBorder="1" applyAlignment="1">
      <alignment horizontal="center"/>
    </xf>
    <xf numFmtId="41" fontId="3" fillId="0" borderId="35" xfId="1" applyNumberFormat="1" applyFont="1" applyBorder="1" applyAlignment="1">
      <alignment horizontal="center"/>
    </xf>
    <xf numFmtId="49" fontId="18" fillId="0" borderId="54" xfId="0" applyNumberFormat="1" applyFont="1" applyFill="1" applyBorder="1" applyAlignment="1">
      <alignment horizontal="distributed"/>
    </xf>
    <xf numFmtId="49" fontId="18" fillId="0" borderId="43" xfId="0" applyNumberFormat="1" applyFont="1" applyFill="1" applyBorder="1" applyAlignment="1">
      <alignment horizontal="distributed"/>
    </xf>
    <xf numFmtId="49" fontId="18" fillId="0" borderId="35" xfId="0" applyNumberFormat="1" applyFont="1" applyFill="1" applyBorder="1" applyAlignment="1">
      <alignment horizontal="distributed"/>
    </xf>
    <xf numFmtId="49" fontId="18" fillId="0" borderId="12" xfId="0" applyNumberFormat="1" applyFont="1" applyFill="1" applyBorder="1" applyAlignment="1">
      <alignment horizontal="distributed" indent="1"/>
    </xf>
    <xf numFmtId="49" fontId="18" fillId="0" borderId="1" xfId="0" applyNumberFormat="1" applyFont="1" applyFill="1" applyBorder="1" applyAlignment="1">
      <alignment horizontal="distributed" indent="1"/>
    </xf>
    <xf numFmtId="49" fontId="18" fillId="0" borderId="12" xfId="0" applyNumberFormat="1" applyFont="1" applyFill="1" applyBorder="1" applyAlignment="1">
      <alignment horizontal="distributed"/>
    </xf>
    <xf numFmtId="49" fontId="18" fillId="0" borderId="1" xfId="0" applyNumberFormat="1" applyFont="1" applyFill="1" applyBorder="1" applyAlignment="1">
      <alignment horizontal="distributed"/>
    </xf>
    <xf numFmtId="0" fontId="9" fillId="0" borderId="1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1" fontId="3" fillId="0" borderId="21" xfId="1" applyNumberFormat="1" applyFont="1" applyFill="1" applyBorder="1" applyAlignment="1">
      <alignment horizontal="center" shrinkToFit="1"/>
    </xf>
    <xf numFmtId="41" fontId="3" fillId="0" borderId="35" xfId="1" applyNumberFormat="1" applyFont="1" applyFill="1" applyBorder="1" applyAlignment="1">
      <alignment horizontal="center" shrinkToFit="1"/>
    </xf>
    <xf numFmtId="41" fontId="3" fillId="0" borderId="21" xfId="1" applyNumberFormat="1" applyFont="1" applyFill="1" applyBorder="1" applyAlignment="1">
      <alignment horizontal="center"/>
    </xf>
    <xf numFmtId="41" fontId="3" fillId="0" borderId="35" xfId="1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textRotation="255"/>
    </xf>
    <xf numFmtId="0" fontId="0" fillId="0" borderId="12" xfId="0" applyFill="1" applyBorder="1" applyAlignment="1">
      <alignment horizontal="center" vertical="center" textRotation="255"/>
    </xf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9" fontId="18" fillId="0" borderId="8" xfId="0" applyNumberFormat="1" applyFont="1" applyFill="1" applyBorder="1" applyAlignment="1">
      <alignment horizontal="left" vertical="center"/>
    </xf>
    <xf numFmtId="49" fontId="18" fillId="0" borderId="9" xfId="0" applyNumberFormat="1" applyFont="1" applyFill="1" applyBorder="1" applyAlignment="1">
      <alignment horizontal="left" vertical="center"/>
    </xf>
    <xf numFmtId="0" fontId="10" fillId="0" borderId="3" xfId="2" applyFont="1" applyFill="1" applyBorder="1">
      <alignment vertical="center"/>
    </xf>
    <xf numFmtId="0" fontId="10" fillId="0" borderId="4" xfId="2" applyFont="1" applyFill="1" applyBorder="1">
      <alignment vertical="center"/>
    </xf>
    <xf numFmtId="41" fontId="3" fillId="0" borderId="20" xfId="1" applyNumberFormat="1" applyFont="1" applyBorder="1" applyAlignment="1">
      <alignment horizontal="center"/>
    </xf>
    <xf numFmtId="41" fontId="3" fillId="0" borderId="38" xfId="1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/>
    <xf numFmtId="0" fontId="3" fillId="0" borderId="4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41" fontId="3" fillId="0" borderId="5" xfId="0" applyNumberFormat="1" applyFont="1" applyBorder="1" applyAlignment="1">
      <alignment horizontal="center" wrapText="1"/>
    </xf>
    <xf numFmtId="41" fontId="3" fillId="0" borderId="18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14" xfId="0" applyNumberFormat="1" applyFont="1" applyBorder="1" applyAlignment="1">
      <alignment horizontal="center" wrapText="1"/>
    </xf>
    <xf numFmtId="41" fontId="3" fillId="0" borderId="58" xfId="0" applyNumberFormat="1" applyFont="1" applyFill="1" applyBorder="1" applyAlignment="1">
      <alignment horizontal="center" wrapText="1"/>
    </xf>
    <xf numFmtId="41" fontId="3" fillId="0" borderId="61" xfId="0" applyNumberFormat="1" applyFont="1" applyFill="1" applyBorder="1" applyAlignment="1">
      <alignment horizontal="center" wrapText="1"/>
    </xf>
    <xf numFmtId="41" fontId="3" fillId="0" borderId="1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 2" xfId="3"/>
    <cellStyle name="標準_スキー場実績資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児 童 生 徒 数 の 推 移</a:t>
            </a:r>
          </a:p>
        </c:rich>
      </c:tx>
      <c:layout>
        <c:manualLayout>
          <c:xMode val="edge"/>
          <c:yMode val="edge"/>
          <c:x val="0.36189069423929099"/>
          <c:y val="5.112474437627812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46824224519947E-2"/>
          <c:y val="0.11554203766259832"/>
          <c:w val="0.9025110782865583"/>
          <c:h val="0.84560411634485677"/>
        </c:manualLayout>
      </c:layout>
      <c:lineChart>
        <c:grouping val="standard"/>
        <c:varyColors val="0"/>
        <c:ser>
          <c:idx val="0"/>
          <c:order val="0"/>
          <c:tx>
            <c:strRef>
              <c:f>'表-児童生徒数の推移'!$N$1</c:f>
              <c:strCache>
                <c:ptCount val="1"/>
                <c:pt idx="0">
                  <c:v>小学校</c:v>
                </c:pt>
              </c:strCache>
            </c:strRef>
          </c:tx>
          <c:spPr>
            <a:ln w="3175"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cat>
            <c:strRef>
              <c:f>'表-児童生徒数の推移'!$M$2:$M$13</c:f>
              <c:strCache>
                <c:ptCount val="12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Ｈ22</c:v>
                </c:pt>
                <c:pt idx="10">
                  <c:v>Ｈ27</c:v>
                </c:pt>
                <c:pt idx="11">
                  <c:v>H29</c:v>
                </c:pt>
              </c:strCache>
            </c:strRef>
          </c:cat>
          <c:val>
            <c:numRef>
              <c:f>'表-児童生徒数の推移'!$N$2:$N$13</c:f>
              <c:numCache>
                <c:formatCode>General</c:formatCode>
                <c:ptCount val="12"/>
                <c:pt idx="0">
                  <c:v>2818</c:v>
                </c:pt>
                <c:pt idx="1">
                  <c:v>2806</c:v>
                </c:pt>
                <c:pt idx="2">
                  <c:v>2566</c:v>
                </c:pt>
                <c:pt idx="3">
                  <c:v>2539</c:v>
                </c:pt>
                <c:pt idx="4">
                  <c:v>2539</c:v>
                </c:pt>
                <c:pt idx="5">
                  <c:v>2096</c:v>
                </c:pt>
                <c:pt idx="6">
                  <c:v>1836</c:v>
                </c:pt>
                <c:pt idx="7">
                  <c:v>1503</c:v>
                </c:pt>
                <c:pt idx="8">
                  <c:v>1190</c:v>
                </c:pt>
                <c:pt idx="9">
                  <c:v>1129</c:v>
                </c:pt>
                <c:pt idx="10">
                  <c:v>984</c:v>
                </c:pt>
                <c:pt idx="11">
                  <c:v>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7E-4E7B-8C27-0C91F330CD94}"/>
            </c:ext>
          </c:extLst>
        </c:ser>
        <c:ser>
          <c:idx val="1"/>
          <c:order val="1"/>
          <c:tx>
            <c:strRef>
              <c:f>'表-児童生徒数の推移'!$O$1</c:f>
              <c:strCache>
                <c:ptCount val="1"/>
                <c:pt idx="0">
                  <c:v>中学校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'表-児童生徒数の推移'!$M$2:$M$13</c:f>
              <c:strCache>
                <c:ptCount val="12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Ｈ22</c:v>
                </c:pt>
                <c:pt idx="10">
                  <c:v>Ｈ27</c:v>
                </c:pt>
                <c:pt idx="11">
                  <c:v>H29</c:v>
                </c:pt>
              </c:strCache>
            </c:strRef>
          </c:cat>
          <c:val>
            <c:numRef>
              <c:f>'表-児童生徒数の推移'!$O$2:$O$13</c:f>
              <c:numCache>
                <c:formatCode>General</c:formatCode>
                <c:ptCount val="12"/>
                <c:pt idx="0">
                  <c:v>1854</c:v>
                </c:pt>
                <c:pt idx="1">
                  <c:v>1264</c:v>
                </c:pt>
                <c:pt idx="2">
                  <c:v>1308</c:v>
                </c:pt>
                <c:pt idx="3">
                  <c:v>1186</c:v>
                </c:pt>
                <c:pt idx="4">
                  <c:v>1249</c:v>
                </c:pt>
                <c:pt idx="5">
                  <c:v>1202</c:v>
                </c:pt>
                <c:pt idx="6">
                  <c:v>1009</c:v>
                </c:pt>
                <c:pt idx="7">
                  <c:v>862</c:v>
                </c:pt>
                <c:pt idx="8">
                  <c:v>648</c:v>
                </c:pt>
                <c:pt idx="9">
                  <c:v>549</c:v>
                </c:pt>
                <c:pt idx="10">
                  <c:v>521</c:v>
                </c:pt>
                <c:pt idx="11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7E-4E7B-8C27-0C91F330CD94}"/>
            </c:ext>
          </c:extLst>
        </c:ser>
        <c:ser>
          <c:idx val="2"/>
          <c:order val="2"/>
          <c:tx>
            <c:strRef>
              <c:f>'表-児童生徒数の推移'!$P$1</c:f>
              <c:strCache>
                <c:ptCount val="1"/>
                <c:pt idx="0">
                  <c:v>高等学校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'表-児童生徒数の推移'!$M$2:$M$13</c:f>
              <c:strCache>
                <c:ptCount val="12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Ｈ22</c:v>
                </c:pt>
                <c:pt idx="10">
                  <c:v>Ｈ27</c:v>
                </c:pt>
                <c:pt idx="11">
                  <c:v>H29</c:v>
                </c:pt>
              </c:strCache>
            </c:strRef>
          </c:cat>
          <c:val>
            <c:numRef>
              <c:f>'表-児童生徒数の推移'!$P$2:$P$13</c:f>
              <c:numCache>
                <c:formatCode>General</c:formatCode>
                <c:ptCount val="12"/>
                <c:pt idx="0">
                  <c:v>1331</c:v>
                </c:pt>
                <c:pt idx="1">
                  <c:v>1099</c:v>
                </c:pt>
                <c:pt idx="2">
                  <c:v>1135</c:v>
                </c:pt>
                <c:pt idx="3">
                  <c:v>1093</c:v>
                </c:pt>
                <c:pt idx="4">
                  <c:v>993</c:v>
                </c:pt>
                <c:pt idx="5">
                  <c:v>1029</c:v>
                </c:pt>
                <c:pt idx="6">
                  <c:v>874</c:v>
                </c:pt>
                <c:pt idx="7">
                  <c:v>711</c:v>
                </c:pt>
                <c:pt idx="8">
                  <c:v>543</c:v>
                </c:pt>
                <c:pt idx="9">
                  <c:v>413</c:v>
                </c:pt>
                <c:pt idx="10">
                  <c:v>389</c:v>
                </c:pt>
                <c:pt idx="11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7E-4E7B-8C27-0C91F330CD94}"/>
            </c:ext>
          </c:extLst>
        </c:ser>
        <c:ser>
          <c:idx val="3"/>
          <c:order val="3"/>
          <c:tx>
            <c:strRef>
              <c:f>'表-児童生徒数の推移'!$Q$1</c:f>
              <c:strCache>
                <c:ptCount val="1"/>
                <c:pt idx="0">
                  <c:v>幼稚園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Dot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'表-児童生徒数の推移'!$M$2:$M$13</c:f>
              <c:strCache>
                <c:ptCount val="12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Ｈ22</c:v>
                </c:pt>
                <c:pt idx="10">
                  <c:v>Ｈ27</c:v>
                </c:pt>
                <c:pt idx="11">
                  <c:v>H29</c:v>
                </c:pt>
              </c:strCache>
            </c:strRef>
          </c:cat>
          <c:val>
            <c:numRef>
              <c:f>'表-児童生徒数の推移'!$Q$2:$Q$13</c:f>
              <c:numCache>
                <c:formatCode>General</c:formatCode>
                <c:ptCount val="12"/>
                <c:pt idx="0">
                  <c:v>249</c:v>
                </c:pt>
                <c:pt idx="1">
                  <c:v>396</c:v>
                </c:pt>
                <c:pt idx="2">
                  <c:v>360</c:v>
                </c:pt>
                <c:pt idx="3">
                  <c:v>470</c:v>
                </c:pt>
                <c:pt idx="4">
                  <c:v>354</c:v>
                </c:pt>
                <c:pt idx="5">
                  <c:v>368</c:v>
                </c:pt>
                <c:pt idx="6">
                  <c:v>304</c:v>
                </c:pt>
                <c:pt idx="7">
                  <c:v>283</c:v>
                </c:pt>
                <c:pt idx="8">
                  <c:v>307</c:v>
                </c:pt>
                <c:pt idx="9">
                  <c:v>320</c:v>
                </c:pt>
                <c:pt idx="10">
                  <c:v>293</c:v>
                </c:pt>
                <c:pt idx="11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7E-4E7B-8C27-0C91F330C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56672"/>
        <c:axId val="92078464"/>
      </c:lineChart>
      <c:catAx>
        <c:axId val="9055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9207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07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6.0561299852289516E-2"/>
              <c:y val="8.99796574507941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905566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208271787296903"/>
          <c:y val="0.13496943250191884"/>
          <c:w val="0.21713441654357457"/>
          <c:h val="9.91821114385241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276225</xdr:colOff>
      <xdr:row>55</xdr:row>
      <xdr:rowOff>57150</xdr:rowOff>
    </xdr:to>
    <xdr:graphicFrame macro="">
      <xdr:nvGraphicFramePr>
        <xdr:cNvPr id="1059" name="グラフ 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M1:Q13"/>
  <sheetViews>
    <sheetView zoomScaleNormal="100" workbookViewId="0">
      <selection activeCell="N49" sqref="N49"/>
    </sheetView>
  </sheetViews>
  <sheetFormatPr defaultRowHeight="13.5"/>
  <cols>
    <col min="9" max="9" width="9" customWidth="1"/>
    <col min="10" max="10" width="4" customWidth="1"/>
  </cols>
  <sheetData>
    <row r="1" spans="13:17">
      <c r="M1" s="171"/>
      <c r="N1" s="171" t="s">
        <v>473</v>
      </c>
      <c r="O1" s="171" t="s">
        <v>474</v>
      </c>
      <c r="P1" s="171" t="s">
        <v>512</v>
      </c>
      <c r="Q1" s="171" t="s">
        <v>513</v>
      </c>
    </row>
    <row r="2" spans="13:17">
      <c r="M2" s="171" t="s">
        <v>514</v>
      </c>
      <c r="N2" s="171">
        <v>2818</v>
      </c>
      <c r="O2" s="171">
        <v>1854</v>
      </c>
      <c r="P2" s="171">
        <v>1331</v>
      </c>
      <c r="Q2" s="171">
        <v>249</v>
      </c>
    </row>
    <row r="3" spans="13:17">
      <c r="M3" s="172" t="s">
        <v>515</v>
      </c>
      <c r="N3" s="171">
        <v>2806</v>
      </c>
      <c r="O3" s="171">
        <v>1264</v>
      </c>
      <c r="P3" s="171">
        <v>1099</v>
      </c>
      <c r="Q3" s="171">
        <v>396</v>
      </c>
    </row>
    <row r="4" spans="13:17">
      <c r="M4" s="172" t="s">
        <v>516</v>
      </c>
      <c r="N4" s="171">
        <v>2566</v>
      </c>
      <c r="O4" s="171">
        <v>1308</v>
      </c>
      <c r="P4" s="171">
        <v>1135</v>
      </c>
      <c r="Q4" s="171">
        <v>360</v>
      </c>
    </row>
    <row r="5" spans="13:17">
      <c r="M5" s="172" t="s">
        <v>517</v>
      </c>
      <c r="N5" s="171">
        <v>2539</v>
      </c>
      <c r="O5" s="171">
        <v>1186</v>
      </c>
      <c r="P5" s="171">
        <v>1093</v>
      </c>
      <c r="Q5" s="171">
        <v>470</v>
      </c>
    </row>
    <row r="6" spans="13:17">
      <c r="M6" s="172" t="s">
        <v>518</v>
      </c>
      <c r="N6" s="171">
        <v>2539</v>
      </c>
      <c r="O6" s="171">
        <v>1249</v>
      </c>
      <c r="P6" s="171">
        <v>993</v>
      </c>
      <c r="Q6" s="171">
        <v>354</v>
      </c>
    </row>
    <row r="7" spans="13:17">
      <c r="M7" s="173" t="s">
        <v>519</v>
      </c>
      <c r="N7" s="171">
        <v>2096</v>
      </c>
      <c r="O7" s="171">
        <v>1202</v>
      </c>
      <c r="P7" s="171">
        <v>1029</v>
      </c>
      <c r="Q7" s="171">
        <v>368</v>
      </c>
    </row>
    <row r="8" spans="13:17">
      <c r="M8" s="173" t="s">
        <v>520</v>
      </c>
      <c r="N8" s="171">
        <v>1836</v>
      </c>
      <c r="O8" s="171">
        <v>1009</v>
      </c>
      <c r="P8" s="171">
        <v>874</v>
      </c>
      <c r="Q8" s="171">
        <v>304</v>
      </c>
    </row>
    <row r="9" spans="13:17">
      <c r="M9" s="173" t="s">
        <v>521</v>
      </c>
      <c r="N9" s="171">
        <v>1503</v>
      </c>
      <c r="O9" s="171">
        <v>862</v>
      </c>
      <c r="P9" s="171">
        <v>711</v>
      </c>
      <c r="Q9" s="171">
        <v>283</v>
      </c>
    </row>
    <row r="10" spans="13:17">
      <c r="M10" s="173" t="s">
        <v>522</v>
      </c>
      <c r="N10" s="171">
        <v>1190</v>
      </c>
      <c r="O10" s="171">
        <v>648</v>
      </c>
      <c r="P10" s="171">
        <v>543</v>
      </c>
      <c r="Q10" s="171">
        <v>307</v>
      </c>
    </row>
    <row r="11" spans="13:17">
      <c r="M11" s="173" t="s">
        <v>576</v>
      </c>
      <c r="N11" s="171">
        <v>1129</v>
      </c>
      <c r="O11" s="171">
        <v>549</v>
      </c>
      <c r="P11" s="171">
        <v>413</v>
      </c>
      <c r="Q11" s="171">
        <v>320</v>
      </c>
    </row>
    <row r="12" spans="13:17">
      <c r="M12" s="173" t="s">
        <v>890</v>
      </c>
      <c r="N12" s="171">
        <v>984</v>
      </c>
      <c r="O12" s="171">
        <v>521</v>
      </c>
      <c r="P12" s="171">
        <v>389</v>
      </c>
      <c r="Q12" s="171">
        <v>293</v>
      </c>
    </row>
    <row r="13" spans="13:17">
      <c r="M13" s="173" t="s">
        <v>891</v>
      </c>
      <c r="N13" s="171">
        <v>925</v>
      </c>
      <c r="O13" s="171">
        <v>523</v>
      </c>
      <c r="P13" s="171">
        <v>305</v>
      </c>
      <c r="Q13" s="171">
        <v>301</v>
      </c>
    </row>
  </sheetData>
  <phoneticPr fontId="2"/>
  <pageMargins left="0.78740157480314965" right="0.78740157480314965" top="0.98425196850393704" bottom="0.78740157480314965" header="0.51181102362204722" footer="0.31496062992125984"/>
  <pageSetup paperSize="9" firstPageNumber="159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5"/>
  <sheetViews>
    <sheetView view="pageBreakPreview" zoomScaleNormal="100" zoomScaleSheetLayoutView="100" workbookViewId="0">
      <selection activeCell="C38" sqref="C38"/>
    </sheetView>
  </sheetViews>
  <sheetFormatPr defaultRowHeight="13.5" outlineLevelRow="1"/>
  <cols>
    <col min="1" max="1" width="11.625" customWidth="1"/>
    <col min="2" max="22" width="7.5" customWidth="1"/>
    <col min="23" max="25" width="6.625" customWidth="1"/>
    <col min="26" max="28" width="6" customWidth="1"/>
  </cols>
  <sheetData>
    <row r="1" spans="1:43" ht="22.5" customHeight="1">
      <c r="A1" s="417" t="s">
        <v>906</v>
      </c>
      <c r="B1" s="417"/>
      <c r="C1" s="417"/>
      <c r="D1" s="417"/>
      <c r="E1" s="417"/>
      <c r="F1" s="417"/>
      <c r="G1" s="417"/>
      <c r="H1" s="417"/>
      <c r="I1" s="13"/>
    </row>
    <row r="2" spans="1:43" ht="15" customHeight="1" thickBot="1"/>
    <row r="3" spans="1:43" ht="13.5" customHeight="1">
      <c r="A3" s="184"/>
      <c r="B3" s="419" t="s">
        <v>740</v>
      </c>
      <c r="C3" s="419"/>
      <c r="D3" s="419"/>
      <c r="E3" s="419" t="s">
        <v>738</v>
      </c>
      <c r="F3" s="419"/>
      <c r="G3" s="419"/>
      <c r="H3" s="419" t="s">
        <v>741</v>
      </c>
      <c r="I3" s="419"/>
      <c r="J3" s="565"/>
      <c r="K3" s="419" t="s">
        <v>742</v>
      </c>
      <c r="L3" s="419"/>
      <c r="M3" s="419"/>
      <c r="N3" s="419" t="s">
        <v>748</v>
      </c>
      <c r="O3" s="419"/>
      <c r="P3" s="419"/>
      <c r="Q3" s="419" t="s">
        <v>747</v>
      </c>
      <c r="R3" s="419"/>
      <c r="S3" s="419"/>
      <c r="T3" s="419" t="s">
        <v>746</v>
      </c>
      <c r="U3" s="419"/>
      <c r="V3" s="422"/>
      <c r="AO3" s="2"/>
    </row>
    <row r="4" spans="1:43" ht="13.5" customHeight="1">
      <c r="A4" s="185" t="s">
        <v>90</v>
      </c>
      <c r="B4" s="181" t="s">
        <v>592</v>
      </c>
      <c r="C4" s="181" t="s">
        <v>374</v>
      </c>
      <c r="D4" s="181" t="s">
        <v>158</v>
      </c>
      <c r="E4" s="181" t="s">
        <v>592</v>
      </c>
      <c r="F4" s="181" t="s">
        <v>374</v>
      </c>
      <c r="G4" s="181" t="s">
        <v>158</v>
      </c>
      <c r="H4" s="181" t="s">
        <v>592</v>
      </c>
      <c r="I4" s="181" t="s">
        <v>374</v>
      </c>
      <c r="J4" s="181" t="s">
        <v>158</v>
      </c>
      <c r="K4" s="181" t="s">
        <v>592</v>
      </c>
      <c r="L4" s="181" t="s">
        <v>374</v>
      </c>
      <c r="M4" s="181" t="s">
        <v>158</v>
      </c>
      <c r="N4" s="181" t="s">
        <v>592</v>
      </c>
      <c r="O4" s="181" t="s">
        <v>374</v>
      </c>
      <c r="P4" s="181" t="s">
        <v>158</v>
      </c>
      <c r="Q4" s="181" t="s">
        <v>592</v>
      </c>
      <c r="R4" s="181" t="s">
        <v>374</v>
      </c>
      <c r="S4" s="181" t="s">
        <v>158</v>
      </c>
      <c r="T4" s="181" t="s">
        <v>592</v>
      </c>
      <c r="U4" s="181" t="s">
        <v>374</v>
      </c>
      <c r="V4" s="182" t="s">
        <v>158</v>
      </c>
      <c r="AO4" s="2"/>
    </row>
    <row r="5" spans="1:43" ht="7.5" customHeight="1">
      <c r="A5" s="23"/>
      <c r="B5" s="187" t="s">
        <v>375</v>
      </c>
      <c r="C5" s="187" t="s">
        <v>375</v>
      </c>
      <c r="D5" s="187" t="s">
        <v>376</v>
      </c>
      <c r="E5" s="187" t="s">
        <v>377</v>
      </c>
      <c r="F5" s="187" t="s">
        <v>377</v>
      </c>
      <c r="G5" s="187" t="s">
        <v>376</v>
      </c>
      <c r="H5" s="187" t="s">
        <v>377</v>
      </c>
      <c r="I5" s="187" t="s">
        <v>377</v>
      </c>
      <c r="J5" s="187" t="s">
        <v>376</v>
      </c>
      <c r="K5" s="187" t="s">
        <v>377</v>
      </c>
      <c r="L5" s="187" t="s">
        <v>377</v>
      </c>
      <c r="M5" s="187" t="s">
        <v>376</v>
      </c>
      <c r="N5" s="187" t="s">
        <v>377</v>
      </c>
      <c r="O5" s="187" t="s">
        <v>377</v>
      </c>
      <c r="P5" s="187" t="s">
        <v>376</v>
      </c>
      <c r="Q5" s="187" t="s">
        <v>377</v>
      </c>
      <c r="R5" s="187" t="s">
        <v>377</v>
      </c>
      <c r="S5" s="187" t="s">
        <v>376</v>
      </c>
      <c r="T5" s="187" t="s">
        <v>377</v>
      </c>
      <c r="U5" s="187" t="s">
        <v>377</v>
      </c>
      <c r="V5" s="188" t="s">
        <v>376</v>
      </c>
      <c r="AO5" s="2"/>
    </row>
    <row r="6" spans="1:43" ht="21.75" hidden="1" customHeight="1" outlineLevel="1">
      <c r="A6" s="31" t="s">
        <v>380</v>
      </c>
      <c r="B6" s="189">
        <v>101</v>
      </c>
      <c r="C6" s="189">
        <v>64</v>
      </c>
      <c r="D6" s="189">
        <f>B6+C6</f>
        <v>165</v>
      </c>
      <c r="E6" s="189" t="s">
        <v>316</v>
      </c>
      <c r="F6" s="189" t="s">
        <v>316</v>
      </c>
      <c r="G6" s="189" t="s">
        <v>316</v>
      </c>
      <c r="H6" s="189" t="s">
        <v>316</v>
      </c>
      <c r="I6" s="189" t="s">
        <v>316</v>
      </c>
      <c r="J6" s="189" t="s">
        <v>316</v>
      </c>
      <c r="K6" s="189" t="s">
        <v>316</v>
      </c>
      <c r="L6" s="189" t="s">
        <v>316</v>
      </c>
      <c r="M6" s="189" t="s">
        <v>316</v>
      </c>
      <c r="N6" s="189" t="s">
        <v>316</v>
      </c>
      <c r="O6" s="189" t="s">
        <v>316</v>
      </c>
      <c r="P6" s="189" t="s">
        <v>316</v>
      </c>
      <c r="Q6" s="189">
        <v>253</v>
      </c>
      <c r="R6" s="189">
        <v>145</v>
      </c>
      <c r="S6" s="189">
        <f>Q6+R6</f>
        <v>398</v>
      </c>
      <c r="T6" s="189">
        <v>235</v>
      </c>
      <c r="U6" s="189">
        <v>208</v>
      </c>
      <c r="V6" s="190">
        <f>T6+U6</f>
        <v>443</v>
      </c>
      <c r="AO6" s="83"/>
      <c r="AP6" s="83"/>
      <c r="AQ6" s="83"/>
    </row>
    <row r="7" spans="1:43" ht="21.75" hidden="1" customHeight="1" outlineLevel="1">
      <c r="A7" s="26" t="s">
        <v>381</v>
      </c>
      <c r="B7" s="186">
        <v>119</v>
      </c>
      <c r="C7" s="186">
        <v>72</v>
      </c>
      <c r="D7" s="189">
        <f t="shared" ref="D7:D37" si="0">B7+C7</f>
        <v>191</v>
      </c>
      <c r="E7" s="186" t="s">
        <v>316</v>
      </c>
      <c r="F7" s="186" t="s">
        <v>316</v>
      </c>
      <c r="G7" s="189" t="s">
        <v>316</v>
      </c>
      <c r="H7" s="186" t="s">
        <v>316</v>
      </c>
      <c r="I7" s="186" t="s">
        <v>316</v>
      </c>
      <c r="J7" s="189" t="s">
        <v>316</v>
      </c>
      <c r="K7" s="186" t="s">
        <v>316</v>
      </c>
      <c r="L7" s="186" t="s">
        <v>316</v>
      </c>
      <c r="M7" s="189" t="s">
        <v>316</v>
      </c>
      <c r="N7" s="186" t="s">
        <v>316</v>
      </c>
      <c r="O7" s="186" t="s">
        <v>316</v>
      </c>
      <c r="P7" s="189" t="s">
        <v>316</v>
      </c>
      <c r="Q7" s="186">
        <v>230</v>
      </c>
      <c r="R7" s="186">
        <v>121</v>
      </c>
      <c r="S7" s="189">
        <f t="shared" ref="S7:S37" si="1">Q7+R7</f>
        <v>351</v>
      </c>
      <c r="T7" s="186">
        <v>232</v>
      </c>
      <c r="U7" s="186">
        <v>169</v>
      </c>
      <c r="V7" s="190">
        <f t="shared" ref="V7:V37" si="2">T7+U7</f>
        <v>401</v>
      </c>
      <c r="AO7" s="83"/>
      <c r="AP7" s="83"/>
      <c r="AQ7" s="83"/>
    </row>
    <row r="8" spans="1:43" ht="21.75" hidden="1" customHeight="1" outlineLevel="1">
      <c r="A8" s="26" t="s">
        <v>257</v>
      </c>
      <c r="B8" s="186">
        <v>139</v>
      </c>
      <c r="C8" s="186">
        <v>75</v>
      </c>
      <c r="D8" s="189">
        <f t="shared" si="0"/>
        <v>214</v>
      </c>
      <c r="E8" s="186" t="s">
        <v>316</v>
      </c>
      <c r="F8" s="186" t="s">
        <v>316</v>
      </c>
      <c r="G8" s="189" t="s">
        <v>316</v>
      </c>
      <c r="H8" s="186" t="s">
        <v>316</v>
      </c>
      <c r="I8" s="186" t="s">
        <v>316</v>
      </c>
      <c r="J8" s="189" t="s">
        <v>316</v>
      </c>
      <c r="K8" s="186" t="s">
        <v>316</v>
      </c>
      <c r="L8" s="186" t="s">
        <v>316</v>
      </c>
      <c r="M8" s="189" t="s">
        <v>316</v>
      </c>
      <c r="N8" s="186" t="s">
        <v>316</v>
      </c>
      <c r="O8" s="186" t="s">
        <v>316</v>
      </c>
      <c r="P8" s="189" t="s">
        <v>316</v>
      </c>
      <c r="Q8" s="186">
        <v>224</v>
      </c>
      <c r="R8" s="186">
        <v>127</v>
      </c>
      <c r="S8" s="189">
        <f t="shared" si="1"/>
        <v>351</v>
      </c>
      <c r="T8" s="186">
        <v>207</v>
      </c>
      <c r="U8" s="186">
        <v>226</v>
      </c>
      <c r="V8" s="190">
        <f t="shared" si="2"/>
        <v>433</v>
      </c>
      <c r="AO8" s="83"/>
      <c r="AP8" s="83"/>
      <c r="AQ8" s="83"/>
    </row>
    <row r="9" spans="1:43" ht="21.75" hidden="1" customHeight="1" outlineLevel="1">
      <c r="A9" s="26" t="s">
        <v>258</v>
      </c>
      <c r="B9" s="186">
        <v>121</v>
      </c>
      <c r="C9" s="186">
        <v>68</v>
      </c>
      <c r="D9" s="189">
        <f t="shared" si="0"/>
        <v>189</v>
      </c>
      <c r="E9" s="186" t="s">
        <v>316</v>
      </c>
      <c r="F9" s="186" t="s">
        <v>316</v>
      </c>
      <c r="G9" s="189" t="s">
        <v>316</v>
      </c>
      <c r="H9" s="186" t="s">
        <v>316</v>
      </c>
      <c r="I9" s="186" t="s">
        <v>316</v>
      </c>
      <c r="J9" s="189" t="s">
        <v>316</v>
      </c>
      <c r="K9" s="186" t="s">
        <v>316</v>
      </c>
      <c r="L9" s="186" t="s">
        <v>316</v>
      </c>
      <c r="M9" s="189" t="s">
        <v>316</v>
      </c>
      <c r="N9" s="186" t="s">
        <v>316</v>
      </c>
      <c r="O9" s="186" t="s">
        <v>316</v>
      </c>
      <c r="P9" s="189" t="s">
        <v>316</v>
      </c>
      <c r="Q9" s="186">
        <v>211</v>
      </c>
      <c r="R9" s="186">
        <v>192</v>
      </c>
      <c r="S9" s="189">
        <f t="shared" si="1"/>
        <v>403</v>
      </c>
      <c r="T9" s="186">
        <v>235</v>
      </c>
      <c r="U9" s="186">
        <v>276</v>
      </c>
      <c r="V9" s="190">
        <f t="shared" si="2"/>
        <v>511</v>
      </c>
      <c r="AO9" s="83"/>
      <c r="AP9" s="83"/>
      <c r="AQ9" s="83"/>
    </row>
    <row r="10" spans="1:43" ht="21.75" hidden="1" customHeight="1" outlineLevel="1">
      <c r="A10" s="26" t="s">
        <v>259</v>
      </c>
      <c r="B10" s="186">
        <v>132</v>
      </c>
      <c r="C10" s="186">
        <v>115</v>
      </c>
      <c r="D10" s="189">
        <f t="shared" si="0"/>
        <v>247</v>
      </c>
      <c r="E10" s="186" t="s">
        <v>316</v>
      </c>
      <c r="F10" s="186" t="s">
        <v>316</v>
      </c>
      <c r="G10" s="189" t="s">
        <v>316</v>
      </c>
      <c r="H10" s="186" t="s">
        <v>316</v>
      </c>
      <c r="I10" s="186" t="s">
        <v>316</v>
      </c>
      <c r="J10" s="189" t="s">
        <v>316</v>
      </c>
      <c r="K10" s="186" t="s">
        <v>316</v>
      </c>
      <c r="L10" s="186" t="s">
        <v>316</v>
      </c>
      <c r="M10" s="189" t="s">
        <v>316</v>
      </c>
      <c r="N10" s="186" t="s">
        <v>316</v>
      </c>
      <c r="O10" s="186" t="s">
        <v>316</v>
      </c>
      <c r="P10" s="189" t="s">
        <v>316</v>
      </c>
      <c r="Q10" s="186">
        <v>208</v>
      </c>
      <c r="R10" s="186">
        <v>171</v>
      </c>
      <c r="S10" s="189">
        <f t="shared" si="1"/>
        <v>379</v>
      </c>
      <c r="T10" s="186">
        <v>254</v>
      </c>
      <c r="U10" s="186">
        <v>216</v>
      </c>
      <c r="V10" s="190">
        <f t="shared" si="2"/>
        <v>470</v>
      </c>
      <c r="AO10" s="83"/>
      <c r="AP10" s="83"/>
      <c r="AQ10" s="83"/>
    </row>
    <row r="11" spans="1:43" ht="21.75" hidden="1" customHeight="1" outlineLevel="1">
      <c r="A11" s="26" t="s">
        <v>260</v>
      </c>
      <c r="B11" s="186">
        <v>108</v>
      </c>
      <c r="C11" s="186">
        <v>133</v>
      </c>
      <c r="D11" s="189">
        <f t="shared" si="0"/>
        <v>241</v>
      </c>
      <c r="E11" s="186" t="s">
        <v>316</v>
      </c>
      <c r="F11" s="186" t="s">
        <v>316</v>
      </c>
      <c r="G11" s="189" t="s">
        <v>316</v>
      </c>
      <c r="H11" s="186" t="s">
        <v>316</v>
      </c>
      <c r="I11" s="186" t="s">
        <v>316</v>
      </c>
      <c r="J11" s="189" t="s">
        <v>316</v>
      </c>
      <c r="K11" s="186" t="s">
        <v>316</v>
      </c>
      <c r="L11" s="186" t="s">
        <v>316</v>
      </c>
      <c r="M11" s="189" t="s">
        <v>316</v>
      </c>
      <c r="N11" s="186" t="s">
        <v>316</v>
      </c>
      <c r="O11" s="186" t="s">
        <v>316</v>
      </c>
      <c r="P11" s="189" t="s">
        <v>316</v>
      </c>
      <c r="Q11" s="186">
        <v>252</v>
      </c>
      <c r="R11" s="186">
        <v>182</v>
      </c>
      <c r="S11" s="189">
        <f t="shared" si="1"/>
        <v>434</v>
      </c>
      <c r="T11" s="186">
        <v>243</v>
      </c>
      <c r="U11" s="186">
        <v>222</v>
      </c>
      <c r="V11" s="190">
        <f t="shared" si="2"/>
        <v>465</v>
      </c>
      <c r="AO11" s="83"/>
      <c r="AP11" s="83"/>
      <c r="AQ11" s="83"/>
    </row>
    <row r="12" spans="1:43" ht="21.75" hidden="1" customHeight="1" outlineLevel="1">
      <c r="A12" s="26" t="s">
        <v>261</v>
      </c>
      <c r="B12" s="186">
        <v>109</v>
      </c>
      <c r="C12" s="186">
        <v>74</v>
      </c>
      <c r="D12" s="189">
        <f t="shared" si="0"/>
        <v>183</v>
      </c>
      <c r="E12" s="186" t="s">
        <v>316</v>
      </c>
      <c r="F12" s="186" t="s">
        <v>316</v>
      </c>
      <c r="G12" s="189" t="s">
        <v>316</v>
      </c>
      <c r="H12" s="186" t="s">
        <v>316</v>
      </c>
      <c r="I12" s="186" t="s">
        <v>316</v>
      </c>
      <c r="J12" s="189" t="s">
        <v>316</v>
      </c>
      <c r="K12" s="186" t="s">
        <v>316</v>
      </c>
      <c r="L12" s="186" t="s">
        <v>316</v>
      </c>
      <c r="M12" s="189" t="s">
        <v>316</v>
      </c>
      <c r="N12" s="186" t="s">
        <v>316</v>
      </c>
      <c r="O12" s="186" t="s">
        <v>316</v>
      </c>
      <c r="P12" s="189" t="s">
        <v>316</v>
      </c>
      <c r="Q12" s="186">
        <v>246</v>
      </c>
      <c r="R12" s="186">
        <v>136</v>
      </c>
      <c r="S12" s="189">
        <f t="shared" si="1"/>
        <v>382</v>
      </c>
      <c r="T12" s="186">
        <v>233</v>
      </c>
      <c r="U12" s="186">
        <v>192</v>
      </c>
      <c r="V12" s="190">
        <f t="shared" si="2"/>
        <v>425</v>
      </c>
      <c r="AO12" s="83"/>
      <c r="AP12" s="83"/>
      <c r="AQ12" s="83"/>
    </row>
    <row r="13" spans="1:43" ht="21.75" hidden="1" customHeight="1" outlineLevel="1">
      <c r="A13" s="26" t="s">
        <v>262</v>
      </c>
      <c r="B13" s="186">
        <v>98</v>
      </c>
      <c r="C13" s="186">
        <v>90</v>
      </c>
      <c r="D13" s="189">
        <f t="shared" si="0"/>
        <v>188</v>
      </c>
      <c r="E13" s="186" t="s">
        <v>316</v>
      </c>
      <c r="F13" s="186" t="s">
        <v>316</v>
      </c>
      <c r="G13" s="189" t="s">
        <v>316</v>
      </c>
      <c r="H13" s="186" t="s">
        <v>316</v>
      </c>
      <c r="I13" s="186" t="s">
        <v>316</v>
      </c>
      <c r="J13" s="189" t="s">
        <v>316</v>
      </c>
      <c r="K13" s="186" t="s">
        <v>316</v>
      </c>
      <c r="L13" s="186" t="s">
        <v>316</v>
      </c>
      <c r="M13" s="189" t="s">
        <v>316</v>
      </c>
      <c r="N13" s="186" t="s">
        <v>316</v>
      </c>
      <c r="O13" s="186" t="s">
        <v>316</v>
      </c>
      <c r="P13" s="189" t="s">
        <v>316</v>
      </c>
      <c r="Q13" s="186">
        <v>247</v>
      </c>
      <c r="R13" s="186">
        <v>124</v>
      </c>
      <c r="S13" s="189">
        <f t="shared" si="1"/>
        <v>371</v>
      </c>
      <c r="T13" s="186">
        <v>209</v>
      </c>
      <c r="U13" s="186">
        <v>196</v>
      </c>
      <c r="V13" s="190">
        <f t="shared" si="2"/>
        <v>405</v>
      </c>
      <c r="AO13" s="83"/>
      <c r="AP13" s="83"/>
      <c r="AQ13" s="83"/>
    </row>
    <row r="14" spans="1:43" ht="21.75" hidden="1" customHeight="1" outlineLevel="1">
      <c r="A14" s="26" t="s">
        <v>263</v>
      </c>
      <c r="B14" s="186">
        <v>113</v>
      </c>
      <c r="C14" s="186">
        <v>62</v>
      </c>
      <c r="D14" s="189">
        <f t="shared" si="0"/>
        <v>175</v>
      </c>
      <c r="E14" s="186" t="s">
        <v>316</v>
      </c>
      <c r="F14" s="186" t="s">
        <v>316</v>
      </c>
      <c r="G14" s="189" t="s">
        <v>316</v>
      </c>
      <c r="H14" s="186" t="s">
        <v>316</v>
      </c>
      <c r="I14" s="186" t="s">
        <v>316</v>
      </c>
      <c r="J14" s="189" t="s">
        <v>316</v>
      </c>
      <c r="K14" s="186" t="s">
        <v>316</v>
      </c>
      <c r="L14" s="186" t="s">
        <v>316</v>
      </c>
      <c r="M14" s="189" t="s">
        <v>316</v>
      </c>
      <c r="N14" s="186" t="s">
        <v>316</v>
      </c>
      <c r="O14" s="186" t="s">
        <v>316</v>
      </c>
      <c r="P14" s="189" t="s">
        <v>316</v>
      </c>
      <c r="Q14" s="186">
        <v>241</v>
      </c>
      <c r="R14" s="186">
        <v>124</v>
      </c>
      <c r="S14" s="189">
        <f t="shared" si="1"/>
        <v>365</v>
      </c>
      <c r="T14" s="186">
        <v>215</v>
      </c>
      <c r="U14" s="186">
        <v>177</v>
      </c>
      <c r="V14" s="190">
        <f t="shared" si="2"/>
        <v>392</v>
      </c>
      <c r="AO14" s="83"/>
      <c r="AP14" s="83"/>
      <c r="AQ14" s="83"/>
    </row>
    <row r="15" spans="1:43" ht="21.75" hidden="1" customHeight="1" outlineLevel="1">
      <c r="A15" s="26" t="s">
        <v>264</v>
      </c>
      <c r="B15" s="186">
        <v>124</v>
      </c>
      <c r="C15" s="186">
        <v>56</v>
      </c>
      <c r="D15" s="189">
        <f t="shared" si="0"/>
        <v>180</v>
      </c>
      <c r="E15" s="186" t="s">
        <v>316</v>
      </c>
      <c r="F15" s="186" t="s">
        <v>316</v>
      </c>
      <c r="G15" s="189" t="s">
        <v>316</v>
      </c>
      <c r="H15" s="186" t="s">
        <v>316</v>
      </c>
      <c r="I15" s="186" t="s">
        <v>316</v>
      </c>
      <c r="J15" s="189" t="s">
        <v>316</v>
      </c>
      <c r="K15" s="186" t="s">
        <v>316</v>
      </c>
      <c r="L15" s="186" t="s">
        <v>316</v>
      </c>
      <c r="M15" s="189" t="s">
        <v>316</v>
      </c>
      <c r="N15" s="186" t="s">
        <v>316</v>
      </c>
      <c r="O15" s="186" t="s">
        <v>316</v>
      </c>
      <c r="P15" s="189" t="s">
        <v>316</v>
      </c>
      <c r="Q15" s="186">
        <v>271</v>
      </c>
      <c r="R15" s="186">
        <v>144</v>
      </c>
      <c r="S15" s="189">
        <f t="shared" si="1"/>
        <v>415</v>
      </c>
      <c r="T15" s="186">
        <v>228</v>
      </c>
      <c r="U15" s="186">
        <v>195</v>
      </c>
      <c r="V15" s="190">
        <f t="shared" si="2"/>
        <v>423</v>
      </c>
      <c r="AO15" s="83"/>
      <c r="AP15" s="83"/>
      <c r="AQ15" s="83"/>
    </row>
    <row r="16" spans="1:43" ht="21.75" hidden="1" customHeight="1" outlineLevel="1">
      <c r="A16" s="26" t="s">
        <v>265</v>
      </c>
      <c r="B16" s="186">
        <v>129</v>
      </c>
      <c r="C16" s="186">
        <v>106</v>
      </c>
      <c r="D16" s="189">
        <f t="shared" si="0"/>
        <v>235</v>
      </c>
      <c r="E16" s="186" t="s">
        <v>316</v>
      </c>
      <c r="F16" s="186" t="s">
        <v>316</v>
      </c>
      <c r="G16" s="189" t="s">
        <v>316</v>
      </c>
      <c r="H16" s="186" t="s">
        <v>316</v>
      </c>
      <c r="I16" s="186" t="s">
        <v>316</v>
      </c>
      <c r="J16" s="189" t="s">
        <v>316</v>
      </c>
      <c r="K16" s="186" t="s">
        <v>316</v>
      </c>
      <c r="L16" s="186" t="s">
        <v>316</v>
      </c>
      <c r="M16" s="189" t="s">
        <v>316</v>
      </c>
      <c r="N16" s="186" t="s">
        <v>316</v>
      </c>
      <c r="O16" s="186" t="s">
        <v>316</v>
      </c>
      <c r="P16" s="189" t="s">
        <v>316</v>
      </c>
      <c r="Q16" s="186">
        <v>291</v>
      </c>
      <c r="R16" s="186">
        <v>117</v>
      </c>
      <c r="S16" s="189">
        <f t="shared" si="1"/>
        <v>408</v>
      </c>
      <c r="T16" s="186">
        <v>244</v>
      </c>
      <c r="U16" s="186">
        <v>164</v>
      </c>
      <c r="V16" s="190">
        <f t="shared" si="2"/>
        <v>408</v>
      </c>
      <c r="AO16" s="83"/>
      <c r="AP16" s="83"/>
      <c r="AQ16" s="83"/>
    </row>
    <row r="17" spans="1:43" ht="21.75" hidden="1" customHeight="1" outlineLevel="1">
      <c r="A17" s="26" t="s">
        <v>266</v>
      </c>
      <c r="B17" s="186">
        <v>136</v>
      </c>
      <c r="C17" s="186">
        <v>159</v>
      </c>
      <c r="D17" s="189">
        <f t="shared" si="0"/>
        <v>295</v>
      </c>
      <c r="E17" s="186" t="s">
        <v>316</v>
      </c>
      <c r="F17" s="186" t="s">
        <v>316</v>
      </c>
      <c r="G17" s="189" t="s">
        <v>316</v>
      </c>
      <c r="H17" s="186" t="s">
        <v>316</v>
      </c>
      <c r="I17" s="186" t="s">
        <v>316</v>
      </c>
      <c r="J17" s="189" t="s">
        <v>316</v>
      </c>
      <c r="K17" s="186" t="s">
        <v>316</v>
      </c>
      <c r="L17" s="186" t="s">
        <v>316</v>
      </c>
      <c r="M17" s="189" t="s">
        <v>316</v>
      </c>
      <c r="N17" s="186" t="s">
        <v>316</v>
      </c>
      <c r="O17" s="186" t="s">
        <v>316</v>
      </c>
      <c r="P17" s="189" t="s">
        <v>316</v>
      </c>
      <c r="Q17" s="186">
        <v>250</v>
      </c>
      <c r="R17" s="186">
        <v>210</v>
      </c>
      <c r="S17" s="189">
        <f t="shared" si="1"/>
        <v>460</v>
      </c>
      <c r="T17" s="186">
        <v>240</v>
      </c>
      <c r="U17" s="186">
        <v>208</v>
      </c>
      <c r="V17" s="190">
        <f t="shared" si="2"/>
        <v>448</v>
      </c>
      <c r="AO17" s="83"/>
      <c r="AP17" s="83"/>
      <c r="AQ17" s="83"/>
    </row>
    <row r="18" spans="1:43" ht="21.75" hidden="1" customHeight="1" outlineLevel="1">
      <c r="A18" s="26" t="s">
        <v>267</v>
      </c>
      <c r="B18" s="186">
        <v>146</v>
      </c>
      <c r="C18" s="186">
        <v>88</v>
      </c>
      <c r="D18" s="189">
        <f t="shared" si="0"/>
        <v>234</v>
      </c>
      <c r="E18" s="186" t="s">
        <v>316</v>
      </c>
      <c r="F18" s="186" t="s">
        <v>316</v>
      </c>
      <c r="G18" s="189" t="s">
        <v>316</v>
      </c>
      <c r="H18" s="186" t="s">
        <v>316</v>
      </c>
      <c r="I18" s="186" t="s">
        <v>316</v>
      </c>
      <c r="J18" s="189" t="s">
        <v>316</v>
      </c>
      <c r="K18" s="186" t="s">
        <v>316</v>
      </c>
      <c r="L18" s="186" t="s">
        <v>316</v>
      </c>
      <c r="M18" s="189" t="s">
        <v>316</v>
      </c>
      <c r="N18" s="186" t="s">
        <v>316</v>
      </c>
      <c r="O18" s="186" t="s">
        <v>316</v>
      </c>
      <c r="P18" s="189" t="s">
        <v>316</v>
      </c>
      <c r="Q18" s="186">
        <v>249</v>
      </c>
      <c r="R18" s="186">
        <v>148</v>
      </c>
      <c r="S18" s="189">
        <f t="shared" si="1"/>
        <v>397</v>
      </c>
      <c r="T18" s="186">
        <v>269</v>
      </c>
      <c r="U18" s="186">
        <v>197</v>
      </c>
      <c r="V18" s="190">
        <f t="shared" si="2"/>
        <v>466</v>
      </c>
      <c r="AO18" s="83"/>
      <c r="AP18" s="83"/>
      <c r="AQ18" s="83"/>
    </row>
    <row r="19" spans="1:43" ht="21.75" hidden="1" customHeight="1" outlineLevel="1">
      <c r="A19" s="26" t="s">
        <v>591</v>
      </c>
      <c r="B19" s="186">
        <v>119</v>
      </c>
      <c r="C19" s="186">
        <v>97</v>
      </c>
      <c r="D19" s="189">
        <f t="shared" si="0"/>
        <v>216</v>
      </c>
      <c r="E19" s="186" t="s">
        <v>316</v>
      </c>
      <c r="F19" s="186" t="s">
        <v>316</v>
      </c>
      <c r="G19" s="78" t="s">
        <v>316</v>
      </c>
      <c r="H19" s="186" t="s">
        <v>316</v>
      </c>
      <c r="I19" s="186" t="s">
        <v>316</v>
      </c>
      <c r="J19" s="189" t="s">
        <v>316</v>
      </c>
      <c r="K19" s="186" t="s">
        <v>316</v>
      </c>
      <c r="L19" s="186" t="s">
        <v>316</v>
      </c>
      <c r="M19" s="189" t="s">
        <v>316</v>
      </c>
      <c r="N19" s="186" t="s">
        <v>316</v>
      </c>
      <c r="O19" s="186" t="s">
        <v>316</v>
      </c>
      <c r="P19" s="189" t="s">
        <v>316</v>
      </c>
      <c r="Q19" s="186">
        <v>288</v>
      </c>
      <c r="R19" s="186">
        <v>197</v>
      </c>
      <c r="S19" s="189">
        <f t="shared" si="1"/>
        <v>485</v>
      </c>
      <c r="T19" s="186">
        <v>255</v>
      </c>
      <c r="U19" s="186">
        <v>196</v>
      </c>
      <c r="V19" s="84">
        <f t="shared" si="2"/>
        <v>451</v>
      </c>
      <c r="AO19" s="83"/>
      <c r="AP19" s="83"/>
      <c r="AQ19" s="83"/>
    </row>
    <row r="20" spans="1:43" ht="21.75" hidden="1" customHeight="1" outlineLevel="1">
      <c r="A20" s="26" t="s">
        <v>382</v>
      </c>
      <c r="B20" s="186">
        <v>136</v>
      </c>
      <c r="C20" s="186">
        <v>96</v>
      </c>
      <c r="D20" s="189">
        <f t="shared" si="0"/>
        <v>232</v>
      </c>
      <c r="E20" s="186" t="s">
        <v>316</v>
      </c>
      <c r="F20" s="186" t="s">
        <v>316</v>
      </c>
      <c r="G20" s="189" t="s">
        <v>316</v>
      </c>
      <c r="H20" s="186" t="s">
        <v>316</v>
      </c>
      <c r="I20" s="186" t="s">
        <v>316</v>
      </c>
      <c r="J20" s="189" t="s">
        <v>316</v>
      </c>
      <c r="K20" s="186" t="s">
        <v>316</v>
      </c>
      <c r="L20" s="186" t="s">
        <v>316</v>
      </c>
      <c r="M20" s="189" t="s">
        <v>316</v>
      </c>
      <c r="N20" s="186" t="s">
        <v>316</v>
      </c>
      <c r="O20" s="186" t="s">
        <v>316</v>
      </c>
      <c r="P20" s="189" t="s">
        <v>316</v>
      </c>
      <c r="Q20" s="186">
        <v>258</v>
      </c>
      <c r="R20" s="186">
        <v>191</v>
      </c>
      <c r="S20" s="189">
        <f t="shared" si="1"/>
        <v>449</v>
      </c>
      <c r="T20" s="186">
        <v>261</v>
      </c>
      <c r="U20" s="186">
        <v>221</v>
      </c>
      <c r="V20" s="190">
        <f t="shared" si="2"/>
        <v>482</v>
      </c>
      <c r="AO20" s="83"/>
      <c r="AP20" s="83"/>
      <c r="AQ20" s="83"/>
    </row>
    <row r="21" spans="1:43" ht="21.75" hidden="1" customHeight="1" outlineLevel="1">
      <c r="A21" s="26" t="s">
        <v>363</v>
      </c>
      <c r="B21" s="186">
        <v>135</v>
      </c>
      <c r="C21" s="186">
        <v>122</v>
      </c>
      <c r="D21" s="189">
        <f t="shared" si="0"/>
        <v>257</v>
      </c>
      <c r="E21" s="186" t="s">
        <v>316</v>
      </c>
      <c r="F21" s="186" t="s">
        <v>316</v>
      </c>
      <c r="G21" s="189" t="s">
        <v>316</v>
      </c>
      <c r="H21" s="186" t="s">
        <v>316</v>
      </c>
      <c r="I21" s="186" t="s">
        <v>316</v>
      </c>
      <c r="J21" s="189" t="s">
        <v>316</v>
      </c>
      <c r="K21" s="186" t="s">
        <v>316</v>
      </c>
      <c r="L21" s="186" t="s">
        <v>316</v>
      </c>
      <c r="M21" s="189" t="s">
        <v>316</v>
      </c>
      <c r="N21" s="186" t="s">
        <v>316</v>
      </c>
      <c r="O21" s="186" t="s">
        <v>316</v>
      </c>
      <c r="P21" s="189" t="s">
        <v>316</v>
      </c>
      <c r="Q21" s="186">
        <v>246</v>
      </c>
      <c r="R21" s="186">
        <v>213</v>
      </c>
      <c r="S21" s="189">
        <f t="shared" si="1"/>
        <v>459</v>
      </c>
      <c r="T21" s="186">
        <v>250</v>
      </c>
      <c r="U21" s="186">
        <v>225</v>
      </c>
      <c r="V21" s="190">
        <f t="shared" si="2"/>
        <v>475</v>
      </c>
      <c r="AO21" s="83"/>
      <c r="AP21" s="83"/>
      <c r="AQ21" s="83"/>
    </row>
    <row r="22" spans="1:43" ht="21.75" hidden="1" customHeight="1" outlineLevel="1">
      <c r="A22" s="26" t="s">
        <v>364</v>
      </c>
      <c r="B22" s="186">
        <v>100</v>
      </c>
      <c r="C22" s="186">
        <v>145</v>
      </c>
      <c r="D22" s="189">
        <f t="shared" si="0"/>
        <v>245</v>
      </c>
      <c r="E22" s="186" t="s">
        <v>316</v>
      </c>
      <c r="F22" s="186" t="s">
        <v>316</v>
      </c>
      <c r="G22" s="189" t="s">
        <v>316</v>
      </c>
      <c r="H22" s="186" t="s">
        <v>316</v>
      </c>
      <c r="I22" s="186" t="s">
        <v>316</v>
      </c>
      <c r="J22" s="189" t="s">
        <v>316</v>
      </c>
      <c r="K22" s="186" t="s">
        <v>316</v>
      </c>
      <c r="L22" s="186" t="s">
        <v>316</v>
      </c>
      <c r="M22" s="189" t="s">
        <v>316</v>
      </c>
      <c r="N22" s="186" t="s">
        <v>316</v>
      </c>
      <c r="O22" s="186" t="s">
        <v>316</v>
      </c>
      <c r="P22" s="189" t="s">
        <v>316</v>
      </c>
      <c r="Q22" s="186">
        <v>258</v>
      </c>
      <c r="R22" s="186">
        <v>165</v>
      </c>
      <c r="S22" s="189">
        <f t="shared" si="1"/>
        <v>423</v>
      </c>
      <c r="T22" s="186">
        <v>204</v>
      </c>
      <c r="U22" s="186">
        <v>250</v>
      </c>
      <c r="V22" s="190">
        <f t="shared" si="2"/>
        <v>454</v>
      </c>
      <c r="AO22" s="83"/>
      <c r="AP22" s="83"/>
      <c r="AQ22" s="83"/>
    </row>
    <row r="23" spans="1:43" ht="21.75" hidden="1" customHeight="1" outlineLevel="1">
      <c r="A23" s="26" t="s">
        <v>365</v>
      </c>
      <c r="B23" s="186">
        <v>167</v>
      </c>
      <c r="C23" s="186">
        <v>149</v>
      </c>
      <c r="D23" s="189">
        <f t="shared" si="0"/>
        <v>316</v>
      </c>
      <c r="E23" s="186" t="s">
        <v>316</v>
      </c>
      <c r="F23" s="186" t="s">
        <v>316</v>
      </c>
      <c r="G23" s="189" t="s">
        <v>316</v>
      </c>
      <c r="H23" s="186" t="s">
        <v>316</v>
      </c>
      <c r="I23" s="186" t="s">
        <v>316</v>
      </c>
      <c r="J23" s="189" t="s">
        <v>316</v>
      </c>
      <c r="K23" s="186" t="s">
        <v>316</v>
      </c>
      <c r="L23" s="186" t="s">
        <v>316</v>
      </c>
      <c r="M23" s="78" t="s">
        <v>316</v>
      </c>
      <c r="N23" s="186" t="s">
        <v>316</v>
      </c>
      <c r="O23" s="186" t="s">
        <v>316</v>
      </c>
      <c r="P23" s="189" t="s">
        <v>316</v>
      </c>
      <c r="Q23" s="186">
        <v>237</v>
      </c>
      <c r="R23" s="186">
        <v>229</v>
      </c>
      <c r="S23" s="189">
        <f t="shared" si="1"/>
        <v>466</v>
      </c>
      <c r="T23" s="186">
        <v>216</v>
      </c>
      <c r="U23" s="186">
        <v>253</v>
      </c>
      <c r="V23" s="190">
        <f t="shared" si="2"/>
        <v>469</v>
      </c>
      <c r="AO23" s="83"/>
      <c r="AP23" s="83"/>
      <c r="AQ23" s="83"/>
    </row>
    <row r="24" spans="1:43" ht="21.75" hidden="1" customHeight="1" outlineLevel="1">
      <c r="A24" s="26" t="s">
        <v>366</v>
      </c>
      <c r="B24" s="186">
        <v>160</v>
      </c>
      <c r="C24" s="186">
        <v>196</v>
      </c>
      <c r="D24" s="189">
        <f t="shared" si="0"/>
        <v>356</v>
      </c>
      <c r="E24" s="186" t="s">
        <v>316</v>
      </c>
      <c r="F24" s="186" t="s">
        <v>316</v>
      </c>
      <c r="G24" s="189" t="s">
        <v>316</v>
      </c>
      <c r="H24" s="186" t="s">
        <v>316</v>
      </c>
      <c r="I24" s="186" t="s">
        <v>316</v>
      </c>
      <c r="J24" s="189" t="s">
        <v>316</v>
      </c>
      <c r="K24" s="186" t="s">
        <v>316</v>
      </c>
      <c r="L24" s="186" t="s">
        <v>316</v>
      </c>
      <c r="M24" s="189" t="s">
        <v>316</v>
      </c>
      <c r="N24" s="186" t="s">
        <v>316</v>
      </c>
      <c r="O24" s="186" t="s">
        <v>316</v>
      </c>
      <c r="P24" s="189" t="s">
        <v>316</v>
      </c>
      <c r="Q24" s="186">
        <v>229</v>
      </c>
      <c r="R24" s="186">
        <v>217</v>
      </c>
      <c r="S24" s="189">
        <f t="shared" si="1"/>
        <v>446</v>
      </c>
      <c r="T24" s="186">
        <v>206</v>
      </c>
      <c r="U24" s="186">
        <v>258</v>
      </c>
      <c r="V24" s="190">
        <f t="shared" si="2"/>
        <v>464</v>
      </c>
      <c r="AO24" s="83"/>
      <c r="AP24" s="83"/>
      <c r="AQ24" s="83"/>
    </row>
    <row r="25" spans="1:43" ht="21.75" hidden="1" customHeight="1" outlineLevel="1">
      <c r="A25" s="26" t="s">
        <v>367</v>
      </c>
      <c r="B25" s="186">
        <v>108</v>
      </c>
      <c r="C25" s="186">
        <v>202</v>
      </c>
      <c r="D25" s="189">
        <f t="shared" si="0"/>
        <v>310</v>
      </c>
      <c r="E25" s="186" t="s">
        <v>316</v>
      </c>
      <c r="F25" s="186" t="s">
        <v>316</v>
      </c>
      <c r="G25" s="189" t="s">
        <v>316</v>
      </c>
      <c r="H25" s="186" t="s">
        <v>316</v>
      </c>
      <c r="I25" s="186" t="s">
        <v>316</v>
      </c>
      <c r="J25" s="189" t="s">
        <v>316</v>
      </c>
      <c r="K25" s="186" t="s">
        <v>316</v>
      </c>
      <c r="L25" s="186" t="s">
        <v>316</v>
      </c>
      <c r="M25" s="189" t="s">
        <v>316</v>
      </c>
      <c r="N25" s="186" t="s">
        <v>316</v>
      </c>
      <c r="O25" s="186" t="s">
        <v>316</v>
      </c>
      <c r="P25" s="189" t="s">
        <v>316</v>
      </c>
      <c r="Q25" s="186">
        <v>273</v>
      </c>
      <c r="R25" s="186">
        <v>228</v>
      </c>
      <c r="S25" s="189">
        <f t="shared" si="1"/>
        <v>501</v>
      </c>
      <c r="T25" s="186">
        <v>188</v>
      </c>
      <c r="U25" s="186">
        <v>249</v>
      </c>
      <c r="V25" s="190">
        <f t="shared" si="2"/>
        <v>437</v>
      </c>
      <c r="AO25" s="83"/>
      <c r="AP25" s="83"/>
      <c r="AQ25" s="83"/>
    </row>
    <row r="26" spans="1:43" ht="21.75" hidden="1" customHeight="1" outlineLevel="1">
      <c r="A26" s="26" t="s">
        <v>368</v>
      </c>
      <c r="B26" s="186">
        <v>105</v>
      </c>
      <c r="C26" s="186">
        <v>203</v>
      </c>
      <c r="D26" s="189">
        <f t="shared" si="0"/>
        <v>308</v>
      </c>
      <c r="E26" s="186" t="s">
        <v>316</v>
      </c>
      <c r="F26" s="186" t="s">
        <v>316</v>
      </c>
      <c r="G26" s="189" t="s">
        <v>316</v>
      </c>
      <c r="H26" s="186" t="s">
        <v>316</v>
      </c>
      <c r="I26" s="186" t="s">
        <v>316</v>
      </c>
      <c r="J26" s="189" t="s">
        <v>316</v>
      </c>
      <c r="K26" s="186" t="s">
        <v>316</v>
      </c>
      <c r="L26" s="186" t="s">
        <v>316</v>
      </c>
      <c r="M26" s="78" t="s">
        <v>316</v>
      </c>
      <c r="N26" s="186" t="s">
        <v>316</v>
      </c>
      <c r="O26" s="186" t="s">
        <v>316</v>
      </c>
      <c r="P26" s="189" t="s">
        <v>316</v>
      </c>
      <c r="Q26" s="186">
        <v>244</v>
      </c>
      <c r="R26" s="186">
        <v>205</v>
      </c>
      <c r="S26" s="189">
        <f t="shared" si="1"/>
        <v>449</v>
      </c>
      <c r="T26" s="186">
        <v>174</v>
      </c>
      <c r="U26" s="186">
        <v>290</v>
      </c>
      <c r="V26" s="190">
        <f t="shared" si="2"/>
        <v>464</v>
      </c>
      <c r="AO26" s="83"/>
      <c r="AP26" s="83"/>
      <c r="AQ26" s="83"/>
    </row>
    <row r="27" spans="1:43" ht="15" hidden="1" customHeight="1" outlineLevel="1">
      <c r="A27" s="31" t="s">
        <v>524</v>
      </c>
      <c r="B27" s="189">
        <v>98</v>
      </c>
      <c r="C27" s="189">
        <v>176</v>
      </c>
      <c r="D27" s="189">
        <f t="shared" si="0"/>
        <v>274</v>
      </c>
      <c r="E27" s="189" t="s">
        <v>316</v>
      </c>
      <c r="F27" s="189" t="s">
        <v>316</v>
      </c>
      <c r="G27" s="189" t="s">
        <v>316</v>
      </c>
      <c r="H27" s="189" t="s">
        <v>316</v>
      </c>
      <c r="I27" s="189" t="s">
        <v>316</v>
      </c>
      <c r="J27" s="189" t="s">
        <v>316</v>
      </c>
      <c r="K27" s="189" t="s">
        <v>316</v>
      </c>
      <c r="L27" s="189" t="s">
        <v>316</v>
      </c>
      <c r="M27" s="189" t="s">
        <v>316</v>
      </c>
      <c r="N27" s="189" t="s">
        <v>316</v>
      </c>
      <c r="O27" s="189" t="s">
        <v>316</v>
      </c>
      <c r="P27" s="189" t="s">
        <v>316</v>
      </c>
      <c r="Q27" s="189">
        <v>206</v>
      </c>
      <c r="R27" s="189">
        <v>201</v>
      </c>
      <c r="S27" s="189">
        <f t="shared" si="1"/>
        <v>407</v>
      </c>
      <c r="T27" s="189">
        <v>191</v>
      </c>
      <c r="U27" s="189">
        <v>254</v>
      </c>
      <c r="V27" s="190">
        <f t="shared" si="2"/>
        <v>445</v>
      </c>
      <c r="AO27" s="83"/>
      <c r="AP27" s="83"/>
      <c r="AQ27" s="83"/>
    </row>
    <row r="28" spans="1:43" ht="21" hidden="1" customHeight="1" outlineLevel="1">
      <c r="A28" s="26" t="s">
        <v>383</v>
      </c>
      <c r="B28" s="186">
        <v>82</v>
      </c>
      <c r="C28" s="186">
        <v>189</v>
      </c>
      <c r="D28" s="189">
        <f t="shared" si="0"/>
        <v>271</v>
      </c>
      <c r="E28" s="186" t="s">
        <v>316</v>
      </c>
      <c r="F28" s="186" t="s">
        <v>316</v>
      </c>
      <c r="G28" s="189" t="s">
        <v>316</v>
      </c>
      <c r="H28" s="186" t="s">
        <v>316</v>
      </c>
      <c r="I28" s="186" t="s">
        <v>316</v>
      </c>
      <c r="J28" s="189" t="s">
        <v>316</v>
      </c>
      <c r="K28" s="186" t="s">
        <v>316</v>
      </c>
      <c r="L28" s="186" t="s">
        <v>316</v>
      </c>
      <c r="M28" s="189" t="s">
        <v>316</v>
      </c>
      <c r="N28" s="186" t="s">
        <v>316</v>
      </c>
      <c r="O28" s="186" t="s">
        <v>316</v>
      </c>
      <c r="P28" s="189" t="s">
        <v>316</v>
      </c>
      <c r="Q28" s="186">
        <v>221</v>
      </c>
      <c r="R28" s="186">
        <v>227</v>
      </c>
      <c r="S28" s="189">
        <f t="shared" si="1"/>
        <v>448</v>
      </c>
      <c r="T28" s="186">
        <v>209</v>
      </c>
      <c r="U28" s="186">
        <v>276</v>
      </c>
      <c r="V28" s="190">
        <f t="shared" si="2"/>
        <v>485</v>
      </c>
      <c r="AO28" s="83"/>
      <c r="AP28" s="83"/>
      <c r="AQ28" s="83"/>
    </row>
    <row r="29" spans="1:43" ht="21" hidden="1" customHeight="1" outlineLevel="1">
      <c r="A29" s="26" t="s">
        <v>78</v>
      </c>
      <c r="B29" s="186">
        <v>91</v>
      </c>
      <c r="C29" s="186">
        <v>228</v>
      </c>
      <c r="D29" s="189">
        <f t="shared" si="0"/>
        <v>319</v>
      </c>
      <c r="E29" s="186" t="s">
        <v>316</v>
      </c>
      <c r="F29" s="186" t="s">
        <v>316</v>
      </c>
      <c r="G29" s="189" t="s">
        <v>316</v>
      </c>
      <c r="H29" s="186" t="s">
        <v>316</v>
      </c>
      <c r="I29" s="186" t="s">
        <v>316</v>
      </c>
      <c r="J29" s="189" t="s">
        <v>316</v>
      </c>
      <c r="K29" s="186" t="s">
        <v>316</v>
      </c>
      <c r="L29" s="186" t="s">
        <v>316</v>
      </c>
      <c r="M29" s="189" t="s">
        <v>316</v>
      </c>
      <c r="N29" s="186" t="s">
        <v>316</v>
      </c>
      <c r="O29" s="186" t="s">
        <v>316</v>
      </c>
      <c r="P29" s="189" t="s">
        <v>316</v>
      </c>
      <c r="Q29" s="186">
        <v>195</v>
      </c>
      <c r="R29" s="186">
        <v>243</v>
      </c>
      <c r="S29" s="189">
        <f t="shared" si="1"/>
        <v>438</v>
      </c>
      <c r="T29" s="186">
        <v>199</v>
      </c>
      <c r="U29" s="186">
        <v>279</v>
      </c>
      <c r="V29" s="190">
        <f t="shared" si="2"/>
        <v>478</v>
      </c>
      <c r="AO29" s="83"/>
      <c r="AP29" s="83"/>
      <c r="AQ29" s="83"/>
    </row>
    <row r="30" spans="1:43" ht="21" hidden="1" customHeight="1" outlineLevel="1">
      <c r="A30" s="26" t="s">
        <v>79</v>
      </c>
      <c r="B30" s="186">
        <v>130</v>
      </c>
      <c r="C30" s="186">
        <v>142</v>
      </c>
      <c r="D30" s="189">
        <f t="shared" si="0"/>
        <v>272</v>
      </c>
      <c r="E30" s="186" t="s">
        <v>316</v>
      </c>
      <c r="F30" s="186" t="s">
        <v>316</v>
      </c>
      <c r="G30" s="189" t="s">
        <v>316</v>
      </c>
      <c r="H30" s="186" t="s">
        <v>316</v>
      </c>
      <c r="I30" s="186" t="s">
        <v>316</v>
      </c>
      <c r="J30" s="189" t="s">
        <v>316</v>
      </c>
      <c r="K30" s="186" t="s">
        <v>316</v>
      </c>
      <c r="L30" s="186" t="s">
        <v>316</v>
      </c>
      <c r="M30" s="189" t="s">
        <v>316</v>
      </c>
      <c r="N30" s="186" t="s">
        <v>316</v>
      </c>
      <c r="O30" s="186" t="s">
        <v>316</v>
      </c>
      <c r="P30" s="189" t="s">
        <v>316</v>
      </c>
      <c r="Q30" s="186">
        <v>200</v>
      </c>
      <c r="R30" s="186">
        <v>195</v>
      </c>
      <c r="S30" s="189">
        <f t="shared" si="1"/>
        <v>395</v>
      </c>
      <c r="T30" s="186">
        <v>220</v>
      </c>
      <c r="U30" s="186">
        <v>234</v>
      </c>
      <c r="V30" s="190">
        <f t="shared" si="2"/>
        <v>454</v>
      </c>
      <c r="AO30" s="83"/>
      <c r="AP30" s="83"/>
      <c r="AQ30" s="83"/>
    </row>
    <row r="31" spans="1:43" ht="21" hidden="1" customHeight="1" outlineLevel="1">
      <c r="A31" s="111" t="s">
        <v>80</v>
      </c>
      <c r="B31" s="112">
        <v>61</v>
      </c>
      <c r="C31" s="112">
        <v>214</v>
      </c>
      <c r="D31" s="112">
        <f t="shared" si="0"/>
        <v>275</v>
      </c>
      <c r="E31" s="112" t="s">
        <v>316</v>
      </c>
      <c r="F31" s="112" t="s">
        <v>316</v>
      </c>
      <c r="G31" s="112" t="s">
        <v>316</v>
      </c>
      <c r="H31" s="112" t="s">
        <v>316</v>
      </c>
      <c r="I31" s="112" t="s">
        <v>316</v>
      </c>
      <c r="J31" s="112" t="s">
        <v>316</v>
      </c>
      <c r="K31" s="112" t="s">
        <v>316</v>
      </c>
      <c r="L31" s="112" t="s">
        <v>316</v>
      </c>
      <c r="M31" s="112" t="s">
        <v>316</v>
      </c>
      <c r="N31" s="112" t="s">
        <v>316</v>
      </c>
      <c r="O31" s="112" t="s">
        <v>316</v>
      </c>
      <c r="P31" s="112" t="s">
        <v>316</v>
      </c>
      <c r="Q31" s="112">
        <v>197</v>
      </c>
      <c r="R31" s="112">
        <v>201</v>
      </c>
      <c r="S31" s="112">
        <f t="shared" si="1"/>
        <v>398</v>
      </c>
      <c r="T31" s="112">
        <v>207</v>
      </c>
      <c r="U31" s="112">
        <v>215</v>
      </c>
      <c r="V31" s="113">
        <f t="shared" si="2"/>
        <v>422</v>
      </c>
      <c r="AO31" s="83"/>
      <c r="AP31" s="83"/>
      <c r="AQ31" s="83"/>
    </row>
    <row r="32" spans="1:43" ht="15" customHeight="1" collapsed="1">
      <c r="A32" s="31" t="s">
        <v>764</v>
      </c>
      <c r="B32" s="218">
        <v>72</v>
      </c>
      <c r="C32" s="218">
        <v>189</v>
      </c>
      <c r="D32" s="218">
        <f t="shared" si="0"/>
        <v>261</v>
      </c>
      <c r="E32" s="218" t="s">
        <v>316</v>
      </c>
      <c r="F32" s="218" t="s">
        <v>316</v>
      </c>
      <c r="G32" s="218" t="s">
        <v>316</v>
      </c>
      <c r="H32" s="218" t="s">
        <v>316</v>
      </c>
      <c r="I32" s="218" t="s">
        <v>316</v>
      </c>
      <c r="J32" s="218" t="s">
        <v>316</v>
      </c>
      <c r="K32" s="218" t="s">
        <v>316</v>
      </c>
      <c r="L32" s="218" t="s">
        <v>316</v>
      </c>
      <c r="M32" s="218" t="s">
        <v>316</v>
      </c>
      <c r="N32" s="218" t="s">
        <v>316</v>
      </c>
      <c r="O32" s="218" t="s">
        <v>316</v>
      </c>
      <c r="P32" s="218" t="s">
        <v>316</v>
      </c>
      <c r="Q32" s="218">
        <v>189</v>
      </c>
      <c r="R32" s="218">
        <v>186</v>
      </c>
      <c r="S32" s="218">
        <f t="shared" si="1"/>
        <v>375</v>
      </c>
      <c r="T32" s="218">
        <v>177</v>
      </c>
      <c r="U32" s="218">
        <v>174</v>
      </c>
      <c r="V32" s="219">
        <f t="shared" si="2"/>
        <v>351</v>
      </c>
      <c r="AO32" s="83"/>
      <c r="AP32" s="83"/>
      <c r="AQ32" s="83"/>
    </row>
    <row r="33" spans="1:43" ht="21" customHeight="1">
      <c r="A33" s="70" t="s">
        <v>304</v>
      </c>
      <c r="B33" s="71">
        <v>60</v>
      </c>
      <c r="C33" s="71">
        <v>181</v>
      </c>
      <c r="D33" s="189">
        <f t="shared" si="0"/>
        <v>241</v>
      </c>
      <c r="E33" s="71" t="s">
        <v>316</v>
      </c>
      <c r="F33" s="71" t="s">
        <v>316</v>
      </c>
      <c r="G33" s="189" t="s">
        <v>316</v>
      </c>
      <c r="H33" s="71" t="s">
        <v>316</v>
      </c>
      <c r="I33" s="71" t="s">
        <v>316</v>
      </c>
      <c r="J33" s="189" t="s">
        <v>316</v>
      </c>
      <c r="K33" s="71" t="s">
        <v>316</v>
      </c>
      <c r="L33" s="71" t="s">
        <v>316</v>
      </c>
      <c r="M33" s="189" t="s">
        <v>316</v>
      </c>
      <c r="N33" s="71" t="s">
        <v>316</v>
      </c>
      <c r="O33" s="71" t="s">
        <v>316</v>
      </c>
      <c r="P33" s="189" t="s">
        <v>316</v>
      </c>
      <c r="Q33" s="71">
        <v>160</v>
      </c>
      <c r="R33" s="71">
        <v>196</v>
      </c>
      <c r="S33" s="189">
        <f t="shared" si="1"/>
        <v>356</v>
      </c>
      <c r="T33" s="71">
        <v>197</v>
      </c>
      <c r="U33" s="71">
        <v>185</v>
      </c>
      <c r="V33" s="190">
        <f t="shared" si="2"/>
        <v>382</v>
      </c>
      <c r="AO33" s="83"/>
      <c r="AP33" s="83"/>
      <c r="AQ33" s="83"/>
    </row>
    <row r="34" spans="1:43" ht="21" customHeight="1">
      <c r="A34" s="26" t="s">
        <v>305</v>
      </c>
      <c r="B34" s="186">
        <v>59</v>
      </c>
      <c r="C34" s="186">
        <v>166</v>
      </c>
      <c r="D34" s="189">
        <f t="shared" si="0"/>
        <v>225</v>
      </c>
      <c r="E34" s="186" t="s">
        <v>316</v>
      </c>
      <c r="F34" s="186" t="s">
        <v>316</v>
      </c>
      <c r="G34" s="189" t="s">
        <v>316</v>
      </c>
      <c r="H34" s="186" t="s">
        <v>316</v>
      </c>
      <c r="I34" s="186" t="s">
        <v>316</v>
      </c>
      <c r="J34" s="189" t="s">
        <v>316</v>
      </c>
      <c r="K34" s="186" t="s">
        <v>316</v>
      </c>
      <c r="L34" s="186" t="s">
        <v>316</v>
      </c>
      <c r="M34" s="78" t="s">
        <v>316</v>
      </c>
      <c r="N34" s="186" t="s">
        <v>316</v>
      </c>
      <c r="O34" s="186" t="s">
        <v>316</v>
      </c>
      <c r="P34" s="189" t="s">
        <v>316</v>
      </c>
      <c r="Q34" s="186">
        <v>134</v>
      </c>
      <c r="R34" s="186">
        <v>179</v>
      </c>
      <c r="S34" s="189">
        <f t="shared" si="1"/>
        <v>313</v>
      </c>
      <c r="T34" s="186">
        <v>163</v>
      </c>
      <c r="U34" s="186">
        <v>186</v>
      </c>
      <c r="V34" s="190">
        <f t="shared" si="2"/>
        <v>349</v>
      </c>
      <c r="AO34" s="83"/>
      <c r="AP34" s="83"/>
      <c r="AQ34" s="83"/>
    </row>
    <row r="35" spans="1:43" ht="21" customHeight="1">
      <c r="A35" s="26" t="s">
        <v>306</v>
      </c>
      <c r="B35" s="186">
        <v>57</v>
      </c>
      <c r="C35" s="186">
        <v>135</v>
      </c>
      <c r="D35" s="189">
        <f t="shared" si="0"/>
        <v>192</v>
      </c>
      <c r="E35" s="186" t="s">
        <v>316</v>
      </c>
      <c r="F35" s="186" t="s">
        <v>316</v>
      </c>
      <c r="G35" s="189" t="s">
        <v>316</v>
      </c>
      <c r="H35" s="186" t="s">
        <v>316</v>
      </c>
      <c r="I35" s="186" t="s">
        <v>316</v>
      </c>
      <c r="J35" s="189" t="s">
        <v>316</v>
      </c>
      <c r="K35" s="186" t="s">
        <v>316</v>
      </c>
      <c r="L35" s="186" t="s">
        <v>316</v>
      </c>
      <c r="M35" s="189" t="s">
        <v>316</v>
      </c>
      <c r="N35" s="186" t="s">
        <v>316</v>
      </c>
      <c r="O35" s="186" t="s">
        <v>316</v>
      </c>
      <c r="P35" s="189" t="s">
        <v>316</v>
      </c>
      <c r="Q35" s="186">
        <v>130</v>
      </c>
      <c r="R35" s="186">
        <v>95</v>
      </c>
      <c r="S35" s="189">
        <f t="shared" si="1"/>
        <v>225</v>
      </c>
      <c r="T35" s="186">
        <v>164</v>
      </c>
      <c r="U35" s="186">
        <v>124</v>
      </c>
      <c r="V35" s="190">
        <f t="shared" si="2"/>
        <v>288</v>
      </c>
      <c r="AO35" s="83"/>
      <c r="AP35" s="83"/>
      <c r="AQ35" s="83"/>
    </row>
    <row r="36" spans="1:43" ht="21" customHeight="1">
      <c r="A36" s="26" t="s">
        <v>307</v>
      </c>
      <c r="B36" s="186">
        <v>51</v>
      </c>
      <c r="C36" s="186">
        <v>126</v>
      </c>
      <c r="D36" s="189">
        <f t="shared" si="0"/>
        <v>177</v>
      </c>
      <c r="E36" s="186" t="s">
        <v>316</v>
      </c>
      <c r="F36" s="186" t="s">
        <v>316</v>
      </c>
      <c r="G36" s="189" t="s">
        <v>316</v>
      </c>
      <c r="H36" s="186" t="s">
        <v>316</v>
      </c>
      <c r="I36" s="186" t="s">
        <v>316</v>
      </c>
      <c r="J36" s="189" t="s">
        <v>316</v>
      </c>
      <c r="K36" s="186" t="s">
        <v>316</v>
      </c>
      <c r="L36" s="186" t="s">
        <v>316</v>
      </c>
      <c r="M36" s="189" t="s">
        <v>316</v>
      </c>
      <c r="N36" s="186" t="s">
        <v>316</v>
      </c>
      <c r="O36" s="186" t="s">
        <v>316</v>
      </c>
      <c r="P36" s="189" t="s">
        <v>316</v>
      </c>
      <c r="Q36" s="186">
        <v>116</v>
      </c>
      <c r="R36" s="186">
        <v>58</v>
      </c>
      <c r="S36" s="189">
        <f t="shared" si="1"/>
        <v>174</v>
      </c>
      <c r="T36" s="186">
        <v>127</v>
      </c>
      <c r="U36" s="186">
        <v>119</v>
      </c>
      <c r="V36" s="190">
        <f t="shared" si="2"/>
        <v>246</v>
      </c>
      <c r="AO36" s="83"/>
      <c r="AP36" s="83"/>
      <c r="AQ36" s="83"/>
    </row>
    <row r="37" spans="1:43" ht="21" customHeight="1">
      <c r="A37" s="26" t="s">
        <v>308</v>
      </c>
      <c r="B37" s="186">
        <v>78</v>
      </c>
      <c r="C37" s="186">
        <v>158</v>
      </c>
      <c r="D37" s="189">
        <f t="shared" si="0"/>
        <v>236</v>
      </c>
      <c r="E37" s="186" t="s">
        <v>316</v>
      </c>
      <c r="F37" s="186" t="s">
        <v>316</v>
      </c>
      <c r="G37" s="189" t="s">
        <v>316</v>
      </c>
      <c r="H37" s="186" t="s">
        <v>316</v>
      </c>
      <c r="I37" s="186" t="s">
        <v>316</v>
      </c>
      <c r="J37" s="189" t="s">
        <v>316</v>
      </c>
      <c r="K37" s="186" t="s">
        <v>316</v>
      </c>
      <c r="L37" s="186" t="s">
        <v>316</v>
      </c>
      <c r="M37" s="189" t="s">
        <v>316</v>
      </c>
      <c r="N37" s="186" t="s">
        <v>316</v>
      </c>
      <c r="O37" s="186" t="s">
        <v>316</v>
      </c>
      <c r="P37" s="189" t="s">
        <v>316</v>
      </c>
      <c r="Q37" s="186">
        <v>121</v>
      </c>
      <c r="R37" s="186">
        <v>93</v>
      </c>
      <c r="S37" s="189">
        <f t="shared" si="1"/>
        <v>214</v>
      </c>
      <c r="T37" s="186">
        <v>123</v>
      </c>
      <c r="U37" s="186">
        <v>116</v>
      </c>
      <c r="V37" s="190">
        <f t="shared" si="2"/>
        <v>239</v>
      </c>
      <c r="AO37" s="83"/>
      <c r="AP37" s="83"/>
      <c r="AQ37" s="83"/>
    </row>
    <row r="38" spans="1:43" ht="21" customHeight="1">
      <c r="A38" s="70" t="s">
        <v>571</v>
      </c>
      <c r="B38" s="71">
        <v>49</v>
      </c>
      <c r="C38" s="71">
        <v>143</v>
      </c>
      <c r="D38" s="189">
        <v>192</v>
      </c>
      <c r="E38" s="71" t="s">
        <v>316</v>
      </c>
      <c r="F38" s="71" t="s">
        <v>316</v>
      </c>
      <c r="G38" s="189" t="s">
        <v>316</v>
      </c>
      <c r="H38" s="71" t="s">
        <v>316</v>
      </c>
      <c r="I38" s="71" t="s">
        <v>316</v>
      </c>
      <c r="J38" s="189" t="s">
        <v>316</v>
      </c>
      <c r="K38" s="71" t="s">
        <v>316</v>
      </c>
      <c r="L38" s="71" t="s">
        <v>316</v>
      </c>
      <c r="M38" s="189" t="s">
        <v>316</v>
      </c>
      <c r="N38" s="71" t="s">
        <v>316</v>
      </c>
      <c r="O38" s="71" t="s">
        <v>316</v>
      </c>
      <c r="P38" s="189" t="s">
        <v>316</v>
      </c>
      <c r="Q38" s="71">
        <v>113</v>
      </c>
      <c r="R38" s="71">
        <v>65</v>
      </c>
      <c r="S38" s="189">
        <v>178</v>
      </c>
      <c r="T38" s="71">
        <v>120</v>
      </c>
      <c r="U38" s="71">
        <v>124</v>
      </c>
      <c r="V38" s="190">
        <v>244</v>
      </c>
      <c r="AO38" s="83"/>
      <c r="AP38" s="83"/>
      <c r="AQ38" s="83"/>
    </row>
    <row r="39" spans="1:43" ht="21" customHeight="1">
      <c r="A39" s="26" t="s">
        <v>572</v>
      </c>
      <c r="B39" s="186">
        <v>45</v>
      </c>
      <c r="C39" s="186">
        <v>136</v>
      </c>
      <c r="D39" s="189">
        <v>181</v>
      </c>
      <c r="E39" s="186" t="s">
        <v>316</v>
      </c>
      <c r="F39" s="186" t="s">
        <v>316</v>
      </c>
      <c r="G39" s="189" t="s">
        <v>316</v>
      </c>
      <c r="H39" s="186" t="s">
        <v>316</v>
      </c>
      <c r="I39" s="186" t="s">
        <v>316</v>
      </c>
      <c r="J39" s="189" t="s">
        <v>316</v>
      </c>
      <c r="K39" s="186" t="s">
        <v>316</v>
      </c>
      <c r="L39" s="186" t="s">
        <v>316</v>
      </c>
      <c r="M39" s="78" t="s">
        <v>316</v>
      </c>
      <c r="N39" s="186" t="s">
        <v>316</v>
      </c>
      <c r="O39" s="186" t="s">
        <v>316</v>
      </c>
      <c r="P39" s="189" t="s">
        <v>316</v>
      </c>
      <c r="Q39" s="186">
        <v>113</v>
      </c>
      <c r="R39" s="186">
        <v>79</v>
      </c>
      <c r="S39" s="189">
        <v>192</v>
      </c>
      <c r="T39" s="186">
        <v>120</v>
      </c>
      <c r="U39" s="186">
        <v>141</v>
      </c>
      <c r="V39" s="190">
        <v>261</v>
      </c>
      <c r="AO39" s="83"/>
      <c r="AP39" s="83"/>
      <c r="AQ39" s="83"/>
    </row>
    <row r="40" spans="1:43" ht="21" customHeight="1">
      <c r="A40" s="26" t="s">
        <v>573</v>
      </c>
      <c r="B40" s="186">
        <v>34</v>
      </c>
      <c r="C40" s="186">
        <v>180</v>
      </c>
      <c r="D40" s="189">
        <v>214</v>
      </c>
      <c r="E40" s="186" t="s">
        <v>316</v>
      </c>
      <c r="F40" s="186" t="s">
        <v>316</v>
      </c>
      <c r="G40" s="189" t="s">
        <v>316</v>
      </c>
      <c r="H40" s="186" t="s">
        <v>316</v>
      </c>
      <c r="I40" s="186" t="s">
        <v>316</v>
      </c>
      <c r="J40" s="189" t="s">
        <v>316</v>
      </c>
      <c r="K40" s="186" t="s">
        <v>316</v>
      </c>
      <c r="L40" s="186" t="s">
        <v>316</v>
      </c>
      <c r="M40" s="189" t="s">
        <v>316</v>
      </c>
      <c r="N40" s="186" t="s">
        <v>316</v>
      </c>
      <c r="O40" s="186" t="s">
        <v>316</v>
      </c>
      <c r="P40" s="189" t="s">
        <v>316</v>
      </c>
      <c r="Q40" s="186">
        <v>98</v>
      </c>
      <c r="R40" s="186">
        <v>100</v>
      </c>
      <c r="S40" s="189">
        <v>198</v>
      </c>
      <c r="T40" s="186">
        <v>95</v>
      </c>
      <c r="U40" s="186">
        <v>147</v>
      </c>
      <c r="V40" s="190">
        <v>242</v>
      </c>
      <c r="AO40" s="83"/>
      <c r="AP40" s="83"/>
      <c r="AQ40" s="83"/>
    </row>
    <row r="41" spans="1:43" ht="21" customHeight="1">
      <c r="A41" s="26" t="s">
        <v>574</v>
      </c>
      <c r="B41" s="197" t="s">
        <v>316</v>
      </c>
      <c r="C41" s="197">
        <v>6</v>
      </c>
      <c r="D41" s="198">
        <f>C41</f>
        <v>6</v>
      </c>
      <c r="E41" s="197" t="s">
        <v>316</v>
      </c>
      <c r="F41" s="197" t="s">
        <v>316</v>
      </c>
      <c r="G41" s="198" t="s">
        <v>316</v>
      </c>
      <c r="H41" s="197" t="s">
        <v>316</v>
      </c>
      <c r="I41" s="197" t="s">
        <v>316</v>
      </c>
      <c r="J41" s="198" t="s">
        <v>316</v>
      </c>
      <c r="K41" s="197" t="s">
        <v>316</v>
      </c>
      <c r="L41" s="197" t="s">
        <v>316</v>
      </c>
      <c r="M41" s="198" t="s">
        <v>316</v>
      </c>
      <c r="N41" s="197" t="s">
        <v>316</v>
      </c>
      <c r="O41" s="197" t="s">
        <v>316</v>
      </c>
      <c r="P41" s="198" t="s">
        <v>316</v>
      </c>
      <c r="Q41" s="197">
        <v>109</v>
      </c>
      <c r="R41" s="197">
        <v>41</v>
      </c>
      <c r="S41" s="198">
        <v>150</v>
      </c>
      <c r="T41" s="197">
        <v>99</v>
      </c>
      <c r="U41" s="197">
        <v>82</v>
      </c>
      <c r="V41" s="199">
        <v>181</v>
      </c>
      <c r="AO41" s="83"/>
      <c r="AP41" s="83"/>
      <c r="AQ41" s="83"/>
    </row>
    <row r="42" spans="1:43" ht="21" customHeight="1">
      <c r="A42" s="281" t="s">
        <v>575</v>
      </c>
      <c r="B42" s="282">
        <v>70</v>
      </c>
      <c r="C42" s="282">
        <v>135</v>
      </c>
      <c r="D42" s="282">
        <f t="shared" ref="D42:D47" si="3">B42+C42</f>
        <v>205</v>
      </c>
      <c r="E42" s="282">
        <v>15</v>
      </c>
      <c r="F42" s="282">
        <v>80</v>
      </c>
      <c r="G42" s="282">
        <v>95</v>
      </c>
      <c r="H42" s="282">
        <v>14</v>
      </c>
      <c r="I42" s="282">
        <v>80</v>
      </c>
      <c r="J42" s="282">
        <v>94</v>
      </c>
      <c r="K42" s="282">
        <v>15</v>
      </c>
      <c r="L42" s="282">
        <v>78</v>
      </c>
      <c r="M42" s="282">
        <v>93</v>
      </c>
      <c r="N42" s="282">
        <v>16</v>
      </c>
      <c r="O42" s="282">
        <v>74</v>
      </c>
      <c r="P42" s="282">
        <v>90</v>
      </c>
      <c r="Q42" s="282">
        <v>89</v>
      </c>
      <c r="R42" s="282">
        <v>66</v>
      </c>
      <c r="S42" s="282">
        <v>155</v>
      </c>
      <c r="T42" s="282">
        <v>92</v>
      </c>
      <c r="U42" s="282">
        <v>102</v>
      </c>
      <c r="V42" s="283">
        <v>194</v>
      </c>
      <c r="AO42" s="83"/>
      <c r="AP42" s="83"/>
      <c r="AQ42" s="83"/>
    </row>
    <row r="43" spans="1:43" ht="21" customHeight="1">
      <c r="A43" s="289" t="s">
        <v>782</v>
      </c>
      <c r="B43" s="290">
        <v>217</v>
      </c>
      <c r="C43" s="290">
        <v>160</v>
      </c>
      <c r="D43" s="290">
        <f t="shared" si="3"/>
        <v>377</v>
      </c>
      <c r="E43" s="290">
        <v>32</v>
      </c>
      <c r="F43" s="290">
        <v>62</v>
      </c>
      <c r="G43" s="290">
        <f>E43+F43</f>
        <v>94</v>
      </c>
      <c r="H43" s="290">
        <v>32</v>
      </c>
      <c r="I43" s="290">
        <v>61</v>
      </c>
      <c r="J43" s="290">
        <f>H43+I43</f>
        <v>93</v>
      </c>
      <c r="K43" s="290">
        <v>34</v>
      </c>
      <c r="L43" s="290">
        <v>61</v>
      </c>
      <c r="M43" s="290">
        <f>K43+L43</f>
        <v>95</v>
      </c>
      <c r="N43" s="290">
        <v>51</v>
      </c>
      <c r="O43" s="290">
        <v>92</v>
      </c>
      <c r="P43" s="290">
        <f>N43+O43</f>
        <v>143</v>
      </c>
      <c r="Q43" s="290">
        <v>90</v>
      </c>
      <c r="R43" s="290">
        <v>70</v>
      </c>
      <c r="S43" s="290">
        <f>Q43+R43</f>
        <v>160</v>
      </c>
      <c r="T43" s="290">
        <v>125</v>
      </c>
      <c r="U43" s="290">
        <v>104</v>
      </c>
      <c r="V43" s="291">
        <f>T43+U43</f>
        <v>229</v>
      </c>
      <c r="AO43" s="83"/>
      <c r="AP43" s="83"/>
      <c r="AQ43" s="83"/>
    </row>
    <row r="44" spans="1:43" ht="21" customHeight="1">
      <c r="A44" s="289" t="s">
        <v>783</v>
      </c>
      <c r="B44" s="290">
        <v>260</v>
      </c>
      <c r="C44" s="290">
        <v>129</v>
      </c>
      <c r="D44" s="290">
        <f>B44+C44</f>
        <v>389</v>
      </c>
      <c r="E44" s="290">
        <v>34</v>
      </c>
      <c r="F44" s="290">
        <v>22</v>
      </c>
      <c r="G44" s="290">
        <f t="shared" ref="G44:G47" si="4">E44+F44</f>
        <v>56</v>
      </c>
      <c r="H44" s="290">
        <v>34</v>
      </c>
      <c r="I44" s="290">
        <v>22</v>
      </c>
      <c r="J44" s="290">
        <f t="shared" ref="J44:J47" si="5">H44+I44</f>
        <v>56</v>
      </c>
      <c r="K44" s="290">
        <v>37</v>
      </c>
      <c r="L44" s="290">
        <v>23</v>
      </c>
      <c r="M44" s="290">
        <f t="shared" ref="M44:M47" si="6">K44+L44</f>
        <v>60</v>
      </c>
      <c r="N44" s="290">
        <v>31</v>
      </c>
      <c r="O44" s="290">
        <v>42</v>
      </c>
      <c r="P44" s="290">
        <f t="shared" ref="P44:P47" si="7">N44+O44</f>
        <v>73</v>
      </c>
      <c r="Q44" s="290">
        <v>128</v>
      </c>
      <c r="R44" s="290">
        <v>102</v>
      </c>
      <c r="S44" s="290">
        <f t="shared" ref="S44:S46" si="8">Q44+R44</f>
        <v>230</v>
      </c>
      <c r="T44" s="290">
        <v>124</v>
      </c>
      <c r="U44" s="290">
        <v>113</v>
      </c>
      <c r="V44" s="291">
        <f t="shared" ref="V44:V46" si="9">T44+U44</f>
        <v>237</v>
      </c>
      <c r="AO44" s="83"/>
      <c r="AP44" s="83"/>
      <c r="AQ44" s="83"/>
    </row>
    <row r="45" spans="1:43" ht="21" customHeight="1">
      <c r="A45" s="289" t="s">
        <v>784</v>
      </c>
      <c r="B45" s="290">
        <v>248</v>
      </c>
      <c r="C45" s="290">
        <v>126</v>
      </c>
      <c r="D45" s="290">
        <f t="shared" si="3"/>
        <v>374</v>
      </c>
      <c r="E45" s="290">
        <v>74</v>
      </c>
      <c r="F45" s="290">
        <v>43</v>
      </c>
      <c r="G45" s="290">
        <f t="shared" si="4"/>
        <v>117</v>
      </c>
      <c r="H45" s="290">
        <v>73</v>
      </c>
      <c r="I45" s="290">
        <v>43</v>
      </c>
      <c r="J45" s="290">
        <f t="shared" si="5"/>
        <v>116</v>
      </c>
      <c r="K45" s="290">
        <v>77</v>
      </c>
      <c r="L45" s="290">
        <v>42</v>
      </c>
      <c r="M45" s="290">
        <f t="shared" si="6"/>
        <v>119</v>
      </c>
      <c r="N45" s="290">
        <v>70</v>
      </c>
      <c r="O45" s="290">
        <v>129</v>
      </c>
      <c r="P45" s="290">
        <f t="shared" si="7"/>
        <v>199</v>
      </c>
      <c r="Q45" s="290">
        <v>122</v>
      </c>
      <c r="R45" s="290">
        <v>93</v>
      </c>
      <c r="S45" s="290">
        <f t="shared" si="8"/>
        <v>215</v>
      </c>
      <c r="T45" s="290">
        <v>105</v>
      </c>
      <c r="U45" s="290">
        <v>141</v>
      </c>
      <c r="V45" s="291">
        <f t="shared" si="9"/>
        <v>246</v>
      </c>
      <c r="AO45" s="83"/>
      <c r="AP45" s="83"/>
      <c r="AQ45" s="83"/>
    </row>
    <row r="46" spans="1:43" ht="21" customHeight="1">
      <c r="A46" s="289" t="s">
        <v>785</v>
      </c>
      <c r="B46" s="290">
        <v>188</v>
      </c>
      <c r="C46" s="290">
        <v>125</v>
      </c>
      <c r="D46" s="290">
        <f t="shared" si="3"/>
        <v>313</v>
      </c>
      <c r="E46" s="290">
        <v>33</v>
      </c>
      <c r="F46" s="290">
        <v>39</v>
      </c>
      <c r="G46" s="290">
        <f t="shared" si="4"/>
        <v>72</v>
      </c>
      <c r="H46" s="290">
        <v>37</v>
      </c>
      <c r="I46" s="290">
        <v>41</v>
      </c>
      <c r="J46" s="290">
        <f t="shared" si="5"/>
        <v>78</v>
      </c>
      <c r="K46" s="290">
        <v>40</v>
      </c>
      <c r="L46" s="290">
        <v>39</v>
      </c>
      <c r="M46" s="290">
        <f t="shared" si="6"/>
        <v>79</v>
      </c>
      <c r="N46" s="290">
        <v>49</v>
      </c>
      <c r="O46" s="290">
        <v>69</v>
      </c>
      <c r="P46" s="290">
        <f t="shared" si="7"/>
        <v>118</v>
      </c>
      <c r="Q46" s="290">
        <v>59</v>
      </c>
      <c r="R46" s="290">
        <v>40</v>
      </c>
      <c r="S46" s="290">
        <f t="shared" si="8"/>
        <v>99</v>
      </c>
      <c r="T46" s="290">
        <v>37</v>
      </c>
      <c r="U46" s="290">
        <v>79</v>
      </c>
      <c r="V46" s="291">
        <f t="shared" si="9"/>
        <v>116</v>
      </c>
      <c r="AO46" s="83"/>
      <c r="AP46" s="83"/>
      <c r="AQ46" s="83"/>
    </row>
    <row r="47" spans="1:43" ht="21" customHeight="1" thickBot="1">
      <c r="A47" s="292" t="s">
        <v>786</v>
      </c>
      <c r="B47" s="293">
        <v>195</v>
      </c>
      <c r="C47" s="293">
        <v>163</v>
      </c>
      <c r="D47" s="293">
        <f t="shared" si="3"/>
        <v>358</v>
      </c>
      <c r="E47" s="293">
        <v>98</v>
      </c>
      <c r="F47" s="293">
        <v>55</v>
      </c>
      <c r="G47" s="293">
        <f t="shared" si="4"/>
        <v>153</v>
      </c>
      <c r="H47" s="293">
        <v>98</v>
      </c>
      <c r="I47" s="293">
        <v>53</v>
      </c>
      <c r="J47" s="293">
        <f t="shared" si="5"/>
        <v>151</v>
      </c>
      <c r="K47" s="293">
        <v>97</v>
      </c>
      <c r="L47" s="293">
        <v>52</v>
      </c>
      <c r="M47" s="293">
        <f t="shared" si="6"/>
        <v>149</v>
      </c>
      <c r="N47" s="293">
        <v>104</v>
      </c>
      <c r="O47" s="293">
        <v>121</v>
      </c>
      <c r="P47" s="293">
        <f t="shared" si="7"/>
        <v>225</v>
      </c>
      <c r="Q47" s="293" t="s">
        <v>787</v>
      </c>
      <c r="R47" s="293" t="s">
        <v>316</v>
      </c>
      <c r="S47" s="293" t="s">
        <v>316</v>
      </c>
      <c r="T47" s="293" t="s">
        <v>316</v>
      </c>
      <c r="U47" s="293" t="s">
        <v>316</v>
      </c>
      <c r="V47" s="294" t="s">
        <v>316</v>
      </c>
      <c r="AO47" s="83"/>
      <c r="AP47" s="83"/>
      <c r="AQ47" s="83"/>
    </row>
    <row r="48" spans="1:43" ht="14.25" thickBot="1">
      <c r="T48" s="3"/>
      <c r="U48" s="3"/>
    </row>
    <row r="49" spans="1:25" ht="13.5" customHeight="1">
      <c r="A49" s="184"/>
      <c r="B49" s="419" t="s">
        <v>369</v>
      </c>
      <c r="C49" s="419"/>
      <c r="D49" s="565"/>
      <c r="E49" s="419" t="s">
        <v>743</v>
      </c>
      <c r="F49" s="419"/>
      <c r="G49" s="419"/>
      <c r="H49" s="419" t="s">
        <v>370</v>
      </c>
      <c r="I49" s="419"/>
      <c r="J49" s="419"/>
      <c r="K49" s="419" t="s">
        <v>744</v>
      </c>
      <c r="L49" s="419"/>
      <c r="M49" s="419"/>
      <c r="N49" s="419" t="s">
        <v>745</v>
      </c>
      <c r="O49" s="419"/>
      <c r="P49" s="419"/>
      <c r="Q49" s="420" t="s">
        <v>372</v>
      </c>
      <c r="R49" s="566"/>
      <c r="S49" s="566"/>
      <c r="T49" s="566"/>
      <c r="U49" s="566"/>
      <c r="V49" s="567"/>
      <c r="W49" s="183"/>
    </row>
    <row r="50" spans="1:25" ht="13.5" customHeight="1">
      <c r="A50" s="185" t="s">
        <v>90</v>
      </c>
      <c r="B50" s="181" t="s">
        <v>592</v>
      </c>
      <c r="C50" s="181" t="s">
        <v>374</v>
      </c>
      <c r="D50" s="181" t="s">
        <v>158</v>
      </c>
      <c r="E50" s="181" t="s">
        <v>592</v>
      </c>
      <c r="F50" s="181" t="s">
        <v>374</v>
      </c>
      <c r="G50" s="181" t="s">
        <v>158</v>
      </c>
      <c r="H50" s="181" t="s">
        <v>592</v>
      </c>
      <c r="I50" s="181" t="s">
        <v>374</v>
      </c>
      <c r="J50" s="181" t="s">
        <v>158</v>
      </c>
      <c r="K50" s="181" t="s">
        <v>592</v>
      </c>
      <c r="L50" s="181" t="s">
        <v>374</v>
      </c>
      <c r="M50" s="181" t="s">
        <v>158</v>
      </c>
      <c r="N50" s="181" t="s">
        <v>592</v>
      </c>
      <c r="O50" s="181" t="s">
        <v>374</v>
      </c>
      <c r="P50" s="181" t="s">
        <v>158</v>
      </c>
      <c r="Q50" s="438" t="s">
        <v>373</v>
      </c>
      <c r="R50" s="439"/>
      <c r="S50" s="438" t="s">
        <v>739</v>
      </c>
      <c r="T50" s="439"/>
      <c r="U50" s="438" t="s">
        <v>158</v>
      </c>
      <c r="V50" s="569"/>
      <c r="W50" s="183"/>
    </row>
    <row r="51" spans="1:25" ht="7.5" customHeight="1">
      <c r="A51" s="23"/>
      <c r="B51" s="187" t="s">
        <v>377</v>
      </c>
      <c r="C51" s="187" t="s">
        <v>377</v>
      </c>
      <c r="D51" s="187" t="s">
        <v>376</v>
      </c>
      <c r="E51" s="187" t="s">
        <v>377</v>
      </c>
      <c r="F51" s="187" t="s">
        <v>377</v>
      </c>
      <c r="G51" s="187" t="s">
        <v>376</v>
      </c>
      <c r="H51" s="187" t="s">
        <v>377</v>
      </c>
      <c r="I51" s="187" t="s">
        <v>377</v>
      </c>
      <c r="J51" s="187" t="s">
        <v>376</v>
      </c>
      <c r="K51" s="187" t="s">
        <v>377</v>
      </c>
      <c r="L51" s="187" t="s">
        <v>377</v>
      </c>
      <c r="M51" s="187" t="s">
        <v>376</v>
      </c>
      <c r="N51" s="187" t="s">
        <v>377</v>
      </c>
      <c r="O51" s="187" t="s">
        <v>377</v>
      </c>
      <c r="P51" s="187" t="s">
        <v>376</v>
      </c>
      <c r="Q51" s="442" t="s">
        <v>378</v>
      </c>
      <c r="R51" s="443"/>
      <c r="S51" s="442" t="s">
        <v>378</v>
      </c>
      <c r="T51" s="443"/>
      <c r="U51" s="442" t="s">
        <v>379</v>
      </c>
      <c r="V51" s="570"/>
      <c r="W51" s="183"/>
    </row>
    <row r="52" spans="1:25" ht="21.75" hidden="1" customHeight="1" outlineLevel="1">
      <c r="A52" s="31" t="s">
        <v>380</v>
      </c>
      <c r="B52" s="189">
        <v>101</v>
      </c>
      <c r="C52" s="189">
        <v>222</v>
      </c>
      <c r="D52" s="189">
        <f>B52+C52</f>
        <v>323</v>
      </c>
      <c r="E52" s="189">
        <v>354</v>
      </c>
      <c r="F52" s="189">
        <v>142</v>
      </c>
      <c r="G52" s="189">
        <f>E52+F52</f>
        <v>496</v>
      </c>
      <c r="H52" s="189">
        <v>238</v>
      </c>
      <c r="I52" s="189">
        <v>117</v>
      </c>
      <c r="J52" s="189">
        <f>H52+I52</f>
        <v>355</v>
      </c>
      <c r="K52" s="189">
        <v>237</v>
      </c>
      <c r="L52" s="189">
        <v>169</v>
      </c>
      <c r="M52" s="189">
        <f>K52+L52</f>
        <v>406</v>
      </c>
      <c r="N52" s="189">
        <v>112</v>
      </c>
      <c r="O52" s="189">
        <v>47</v>
      </c>
      <c r="P52" s="189">
        <f>N52+O52</f>
        <v>159</v>
      </c>
      <c r="Q52" s="444">
        <f t="shared" ref="Q52:Q87" si="10">SUM(N52,K52,H52,E52,B52,B6,E6,H6,K6,N6,Q6,T6)</f>
        <v>1631</v>
      </c>
      <c r="R52" s="445"/>
      <c r="S52" s="444">
        <f t="shared" ref="S52:S87" si="11">SUM(C6,F6,I6,L6,O6,R6,U6,C52,F52,I52,L52,O52)</f>
        <v>1114</v>
      </c>
      <c r="T52" s="445"/>
      <c r="U52" s="444">
        <f t="shared" ref="U52:U87" si="12">SUM(P52,M52,J52,G52,D52,D6,G6,J6,M6,P6,S6,V6)</f>
        <v>2745</v>
      </c>
      <c r="V52" s="571"/>
      <c r="W52" s="83"/>
      <c r="X52" s="83"/>
      <c r="Y52" s="83"/>
    </row>
    <row r="53" spans="1:25" ht="21.75" hidden="1" customHeight="1" outlineLevel="1">
      <c r="A53" s="26" t="s">
        <v>381</v>
      </c>
      <c r="B53" s="186">
        <v>120</v>
      </c>
      <c r="C53" s="186">
        <v>203</v>
      </c>
      <c r="D53" s="189">
        <f t="shared" ref="D53:D83" si="13">B53+C53</f>
        <v>323</v>
      </c>
      <c r="E53" s="186">
        <v>379</v>
      </c>
      <c r="F53" s="186">
        <v>135</v>
      </c>
      <c r="G53" s="189">
        <f t="shared" ref="G53:G83" si="14">E53+F53</f>
        <v>514</v>
      </c>
      <c r="H53" s="186">
        <v>255</v>
      </c>
      <c r="I53" s="186">
        <v>130</v>
      </c>
      <c r="J53" s="189">
        <f t="shared" ref="J53:J83" si="15">H53+I53</f>
        <v>385</v>
      </c>
      <c r="K53" s="186">
        <v>255</v>
      </c>
      <c r="L53" s="186">
        <v>109</v>
      </c>
      <c r="M53" s="189">
        <f t="shared" ref="M53:M83" si="16">K53+L53</f>
        <v>364</v>
      </c>
      <c r="N53" s="186">
        <v>136</v>
      </c>
      <c r="O53" s="186">
        <v>36</v>
      </c>
      <c r="P53" s="189">
        <f t="shared" ref="P53:P72" si="17">N53+O53</f>
        <v>172</v>
      </c>
      <c r="Q53" s="424">
        <f t="shared" si="10"/>
        <v>1726</v>
      </c>
      <c r="R53" s="425"/>
      <c r="S53" s="424">
        <f t="shared" si="11"/>
        <v>975</v>
      </c>
      <c r="T53" s="425"/>
      <c r="U53" s="424">
        <f t="shared" si="12"/>
        <v>2701</v>
      </c>
      <c r="V53" s="568"/>
      <c r="W53" s="83"/>
      <c r="X53" s="83"/>
      <c r="Y53" s="83"/>
    </row>
    <row r="54" spans="1:25" ht="21.75" hidden="1" customHeight="1" outlineLevel="1">
      <c r="A54" s="26" t="s">
        <v>257</v>
      </c>
      <c r="B54" s="186">
        <v>123</v>
      </c>
      <c r="C54" s="186">
        <v>208</v>
      </c>
      <c r="D54" s="189">
        <f t="shared" si="13"/>
        <v>331</v>
      </c>
      <c r="E54" s="186">
        <v>368</v>
      </c>
      <c r="F54" s="186">
        <v>132</v>
      </c>
      <c r="G54" s="189">
        <f t="shared" si="14"/>
        <v>500</v>
      </c>
      <c r="H54" s="186">
        <v>278</v>
      </c>
      <c r="I54" s="186">
        <v>124</v>
      </c>
      <c r="J54" s="189">
        <f t="shared" si="15"/>
        <v>402</v>
      </c>
      <c r="K54" s="186">
        <v>274</v>
      </c>
      <c r="L54" s="186">
        <v>131</v>
      </c>
      <c r="M54" s="189">
        <f t="shared" si="16"/>
        <v>405</v>
      </c>
      <c r="N54" s="186">
        <v>308</v>
      </c>
      <c r="O54" s="186">
        <v>20</v>
      </c>
      <c r="P54" s="189">
        <f t="shared" si="17"/>
        <v>328</v>
      </c>
      <c r="Q54" s="424">
        <f t="shared" si="10"/>
        <v>1921</v>
      </c>
      <c r="R54" s="425"/>
      <c r="S54" s="424">
        <f t="shared" si="11"/>
        <v>1043</v>
      </c>
      <c r="T54" s="425"/>
      <c r="U54" s="424">
        <f t="shared" si="12"/>
        <v>2964</v>
      </c>
      <c r="V54" s="568"/>
      <c r="W54" s="83"/>
      <c r="X54" s="83"/>
      <c r="Y54" s="83"/>
    </row>
    <row r="55" spans="1:25" ht="21.75" hidden="1" customHeight="1" outlineLevel="1">
      <c r="A55" s="26" t="s">
        <v>258</v>
      </c>
      <c r="B55" s="186">
        <v>118</v>
      </c>
      <c r="C55" s="186">
        <v>219</v>
      </c>
      <c r="D55" s="189">
        <f t="shared" si="13"/>
        <v>337</v>
      </c>
      <c r="E55" s="186">
        <v>365</v>
      </c>
      <c r="F55" s="186">
        <v>145</v>
      </c>
      <c r="G55" s="189">
        <f t="shared" si="14"/>
        <v>510</v>
      </c>
      <c r="H55" s="186">
        <v>230</v>
      </c>
      <c r="I55" s="186">
        <v>133</v>
      </c>
      <c r="J55" s="189">
        <f t="shared" si="15"/>
        <v>363</v>
      </c>
      <c r="K55" s="186">
        <v>260</v>
      </c>
      <c r="L55" s="186">
        <v>105</v>
      </c>
      <c r="M55" s="189">
        <f t="shared" si="16"/>
        <v>365</v>
      </c>
      <c r="N55" s="186">
        <v>320</v>
      </c>
      <c r="O55" s="186">
        <v>28</v>
      </c>
      <c r="P55" s="189">
        <f t="shared" si="17"/>
        <v>348</v>
      </c>
      <c r="Q55" s="424">
        <f t="shared" si="10"/>
        <v>1860</v>
      </c>
      <c r="R55" s="425"/>
      <c r="S55" s="424">
        <f t="shared" si="11"/>
        <v>1166</v>
      </c>
      <c r="T55" s="425"/>
      <c r="U55" s="424">
        <f t="shared" si="12"/>
        <v>3026</v>
      </c>
      <c r="V55" s="568"/>
      <c r="W55" s="83"/>
      <c r="X55" s="83"/>
      <c r="Y55" s="83"/>
    </row>
    <row r="56" spans="1:25" ht="21.75" hidden="1" customHeight="1" outlineLevel="1">
      <c r="A56" s="26" t="s">
        <v>259</v>
      </c>
      <c r="B56" s="186">
        <v>142</v>
      </c>
      <c r="C56" s="186">
        <v>197</v>
      </c>
      <c r="D56" s="189">
        <f t="shared" si="13"/>
        <v>339</v>
      </c>
      <c r="E56" s="186">
        <v>336</v>
      </c>
      <c r="F56" s="186">
        <v>157</v>
      </c>
      <c r="G56" s="189">
        <f t="shared" si="14"/>
        <v>493</v>
      </c>
      <c r="H56" s="186">
        <v>225</v>
      </c>
      <c r="I56" s="186">
        <v>142</v>
      </c>
      <c r="J56" s="189">
        <f t="shared" si="15"/>
        <v>367</v>
      </c>
      <c r="K56" s="186">
        <v>270</v>
      </c>
      <c r="L56" s="186">
        <v>155</v>
      </c>
      <c r="M56" s="189">
        <f t="shared" si="16"/>
        <v>425</v>
      </c>
      <c r="N56" s="186">
        <v>371</v>
      </c>
      <c r="O56" s="186">
        <v>31</v>
      </c>
      <c r="P56" s="189">
        <f t="shared" si="17"/>
        <v>402</v>
      </c>
      <c r="Q56" s="424">
        <f t="shared" si="10"/>
        <v>1938</v>
      </c>
      <c r="R56" s="425"/>
      <c r="S56" s="424">
        <f t="shared" si="11"/>
        <v>1184</v>
      </c>
      <c r="T56" s="425"/>
      <c r="U56" s="424">
        <f t="shared" si="12"/>
        <v>3122</v>
      </c>
      <c r="V56" s="568"/>
      <c r="W56" s="83"/>
      <c r="X56" s="83"/>
      <c r="Y56" s="83"/>
    </row>
    <row r="57" spans="1:25" ht="21.75" hidden="1" customHeight="1" outlineLevel="1">
      <c r="A57" s="26" t="s">
        <v>260</v>
      </c>
      <c r="B57" s="186">
        <v>167</v>
      </c>
      <c r="C57" s="186">
        <v>223</v>
      </c>
      <c r="D57" s="189">
        <f t="shared" si="13"/>
        <v>390</v>
      </c>
      <c r="E57" s="186">
        <v>354</v>
      </c>
      <c r="F57" s="186">
        <v>173</v>
      </c>
      <c r="G57" s="189">
        <f t="shared" si="14"/>
        <v>527</v>
      </c>
      <c r="H57" s="186">
        <v>227</v>
      </c>
      <c r="I57" s="186">
        <v>162</v>
      </c>
      <c r="J57" s="189">
        <f t="shared" si="15"/>
        <v>389</v>
      </c>
      <c r="K57" s="186">
        <v>318</v>
      </c>
      <c r="L57" s="186">
        <v>157</v>
      </c>
      <c r="M57" s="189">
        <f t="shared" si="16"/>
        <v>475</v>
      </c>
      <c r="N57" s="186">
        <v>411</v>
      </c>
      <c r="O57" s="186">
        <v>15</v>
      </c>
      <c r="P57" s="189">
        <f t="shared" si="17"/>
        <v>426</v>
      </c>
      <c r="Q57" s="424">
        <f t="shared" si="10"/>
        <v>2080</v>
      </c>
      <c r="R57" s="425"/>
      <c r="S57" s="424">
        <f t="shared" si="11"/>
        <v>1267</v>
      </c>
      <c r="T57" s="425"/>
      <c r="U57" s="424">
        <f t="shared" si="12"/>
        <v>3347</v>
      </c>
      <c r="V57" s="568"/>
      <c r="W57" s="83"/>
      <c r="X57" s="83"/>
      <c r="Y57" s="83"/>
    </row>
    <row r="58" spans="1:25" ht="21.75" hidden="1" customHeight="1" outlineLevel="1">
      <c r="A58" s="26" t="s">
        <v>261</v>
      </c>
      <c r="B58" s="186">
        <v>133</v>
      </c>
      <c r="C58" s="186">
        <v>176</v>
      </c>
      <c r="D58" s="189">
        <f t="shared" si="13"/>
        <v>309</v>
      </c>
      <c r="E58" s="186">
        <v>353</v>
      </c>
      <c r="F58" s="186">
        <v>139</v>
      </c>
      <c r="G58" s="189">
        <f t="shared" si="14"/>
        <v>492</v>
      </c>
      <c r="H58" s="186">
        <v>212</v>
      </c>
      <c r="I58" s="186">
        <v>127</v>
      </c>
      <c r="J58" s="189">
        <f t="shared" si="15"/>
        <v>339</v>
      </c>
      <c r="K58" s="186">
        <v>287</v>
      </c>
      <c r="L58" s="186">
        <v>104</v>
      </c>
      <c r="M58" s="189">
        <f t="shared" si="16"/>
        <v>391</v>
      </c>
      <c r="N58" s="186">
        <v>307</v>
      </c>
      <c r="O58" s="186">
        <v>60</v>
      </c>
      <c r="P58" s="189">
        <f t="shared" si="17"/>
        <v>367</v>
      </c>
      <c r="Q58" s="424">
        <f t="shared" si="10"/>
        <v>1880</v>
      </c>
      <c r="R58" s="425"/>
      <c r="S58" s="424">
        <f t="shared" si="11"/>
        <v>1008</v>
      </c>
      <c r="T58" s="425"/>
      <c r="U58" s="424">
        <f t="shared" si="12"/>
        <v>2888</v>
      </c>
      <c r="V58" s="568"/>
      <c r="W58" s="83"/>
      <c r="X58" s="83"/>
      <c r="Y58" s="83"/>
    </row>
    <row r="59" spans="1:25" ht="21.75" hidden="1" customHeight="1" outlineLevel="1">
      <c r="A59" s="26" t="s">
        <v>262</v>
      </c>
      <c r="B59" s="186">
        <v>147</v>
      </c>
      <c r="C59" s="186">
        <v>163</v>
      </c>
      <c r="D59" s="189">
        <f t="shared" si="13"/>
        <v>310</v>
      </c>
      <c r="E59" s="186">
        <v>304</v>
      </c>
      <c r="F59" s="186">
        <v>154</v>
      </c>
      <c r="G59" s="189">
        <f t="shared" si="14"/>
        <v>458</v>
      </c>
      <c r="H59" s="186">
        <v>185</v>
      </c>
      <c r="I59" s="186">
        <v>131</v>
      </c>
      <c r="J59" s="189">
        <f t="shared" si="15"/>
        <v>316</v>
      </c>
      <c r="K59" s="186">
        <v>351</v>
      </c>
      <c r="L59" s="186">
        <v>91</v>
      </c>
      <c r="M59" s="189">
        <f t="shared" si="16"/>
        <v>442</v>
      </c>
      <c r="N59" s="186">
        <v>341</v>
      </c>
      <c r="O59" s="186">
        <v>19</v>
      </c>
      <c r="P59" s="189">
        <f t="shared" si="17"/>
        <v>360</v>
      </c>
      <c r="Q59" s="424">
        <f t="shared" si="10"/>
        <v>1882</v>
      </c>
      <c r="R59" s="425"/>
      <c r="S59" s="424">
        <f t="shared" si="11"/>
        <v>968</v>
      </c>
      <c r="T59" s="425"/>
      <c r="U59" s="424">
        <f t="shared" si="12"/>
        <v>2850</v>
      </c>
      <c r="V59" s="568"/>
      <c r="W59" s="83"/>
      <c r="X59" s="83"/>
      <c r="Y59" s="83"/>
    </row>
    <row r="60" spans="1:25" ht="21.75" hidden="1" customHeight="1" outlineLevel="1">
      <c r="A60" s="26" t="s">
        <v>263</v>
      </c>
      <c r="B60" s="186">
        <v>145</v>
      </c>
      <c r="C60" s="186">
        <v>180</v>
      </c>
      <c r="D60" s="189">
        <f t="shared" si="13"/>
        <v>325</v>
      </c>
      <c r="E60" s="186">
        <v>315</v>
      </c>
      <c r="F60" s="186">
        <v>148</v>
      </c>
      <c r="G60" s="189">
        <f t="shared" si="14"/>
        <v>463</v>
      </c>
      <c r="H60" s="186">
        <v>190</v>
      </c>
      <c r="I60" s="186">
        <v>124</v>
      </c>
      <c r="J60" s="189">
        <f t="shared" si="15"/>
        <v>314</v>
      </c>
      <c r="K60" s="186">
        <v>327</v>
      </c>
      <c r="L60" s="186">
        <v>100</v>
      </c>
      <c r="M60" s="189">
        <f t="shared" si="16"/>
        <v>427</v>
      </c>
      <c r="N60" s="186">
        <v>304</v>
      </c>
      <c r="O60" s="186">
        <v>44</v>
      </c>
      <c r="P60" s="189">
        <f t="shared" si="17"/>
        <v>348</v>
      </c>
      <c r="Q60" s="424">
        <f t="shared" si="10"/>
        <v>1850</v>
      </c>
      <c r="R60" s="425"/>
      <c r="S60" s="424">
        <f t="shared" si="11"/>
        <v>959</v>
      </c>
      <c r="T60" s="425"/>
      <c r="U60" s="424">
        <f t="shared" si="12"/>
        <v>2809</v>
      </c>
      <c r="V60" s="568"/>
      <c r="W60" s="83"/>
      <c r="X60" s="83"/>
      <c r="Y60" s="83"/>
    </row>
    <row r="61" spans="1:25" ht="21.75" hidden="1" customHeight="1" outlineLevel="1">
      <c r="A61" s="26" t="s">
        <v>264</v>
      </c>
      <c r="B61" s="186">
        <v>154</v>
      </c>
      <c r="C61" s="186">
        <v>196</v>
      </c>
      <c r="D61" s="189">
        <f t="shared" si="13"/>
        <v>350</v>
      </c>
      <c r="E61" s="186">
        <v>329</v>
      </c>
      <c r="F61" s="186">
        <v>185</v>
      </c>
      <c r="G61" s="189">
        <f t="shared" si="14"/>
        <v>514</v>
      </c>
      <c r="H61" s="186">
        <v>227</v>
      </c>
      <c r="I61" s="186">
        <v>170</v>
      </c>
      <c r="J61" s="189">
        <f t="shared" si="15"/>
        <v>397</v>
      </c>
      <c r="K61" s="186">
        <v>313</v>
      </c>
      <c r="L61" s="186">
        <v>131</v>
      </c>
      <c r="M61" s="189">
        <f t="shared" si="16"/>
        <v>444</v>
      </c>
      <c r="N61" s="186">
        <v>176</v>
      </c>
      <c r="O61" s="186">
        <v>4</v>
      </c>
      <c r="P61" s="189">
        <f t="shared" si="17"/>
        <v>180</v>
      </c>
      <c r="Q61" s="424">
        <f t="shared" si="10"/>
        <v>1822</v>
      </c>
      <c r="R61" s="425"/>
      <c r="S61" s="424">
        <f t="shared" si="11"/>
        <v>1081</v>
      </c>
      <c r="T61" s="425"/>
      <c r="U61" s="424">
        <f t="shared" si="12"/>
        <v>2903</v>
      </c>
      <c r="V61" s="568"/>
      <c r="W61" s="83"/>
      <c r="X61" s="83"/>
      <c r="Y61" s="83"/>
    </row>
    <row r="62" spans="1:25" ht="21.75" hidden="1" customHeight="1" outlineLevel="1">
      <c r="A62" s="26" t="s">
        <v>265</v>
      </c>
      <c r="B62" s="186">
        <v>181</v>
      </c>
      <c r="C62" s="186">
        <v>188</v>
      </c>
      <c r="D62" s="189">
        <f t="shared" si="13"/>
        <v>369</v>
      </c>
      <c r="E62" s="186">
        <v>357</v>
      </c>
      <c r="F62" s="186">
        <v>186</v>
      </c>
      <c r="G62" s="189">
        <f t="shared" si="14"/>
        <v>543</v>
      </c>
      <c r="H62" s="186">
        <v>267</v>
      </c>
      <c r="I62" s="186">
        <v>184</v>
      </c>
      <c r="J62" s="189">
        <f t="shared" si="15"/>
        <v>451</v>
      </c>
      <c r="K62" s="186">
        <v>333</v>
      </c>
      <c r="L62" s="186">
        <v>101</v>
      </c>
      <c r="M62" s="189">
        <f t="shared" si="16"/>
        <v>434</v>
      </c>
      <c r="N62" s="186">
        <v>128</v>
      </c>
      <c r="O62" s="186">
        <v>24</v>
      </c>
      <c r="P62" s="189">
        <f t="shared" si="17"/>
        <v>152</v>
      </c>
      <c r="Q62" s="424">
        <f t="shared" si="10"/>
        <v>1930</v>
      </c>
      <c r="R62" s="425"/>
      <c r="S62" s="424">
        <f t="shared" si="11"/>
        <v>1070</v>
      </c>
      <c r="T62" s="425"/>
      <c r="U62" s="424">
        <f t="shared" si="12"/>
        <v>3000</v>
      </c>
      <c r="V62" s="568"/>
      <c r="W62" s="83"/>
      <c r="X62" s="83"/>
      <c r="Y62" s="83"/>
    </row>
    <row r="63" spans="1:25" ht="21.75" hidden="1" customHeight="1" outlineLevel="1">
      <c r="A63" s="26" t="s">
        <v>266</v>
      </c>
      <c r="B63" s="186">
        <v>129</v>
      </c>
      <c r="C63" s="186">
        <v>258</v>
      </c>
      <c r="D63" s="189">
        <f t="shared" si="13"/>
        <v>387</v>
      </c>
      <c r="E63" s="186">
        <v>258</v>
      </c>
      <c r="F63" s="186">
        <v>226</v>
      </c>
      <c r="G63" s="189">
        <f t="shared" si="14"/>
        <v>484</v>
      </c>
      <c r="H63" s="186">
        <v>191</v>
      </c>
      <c r="I63" s="186">
        <v>217</v>
      </c>
      <c r="J63" s="189">
        <f t="shared" si="15"/>
        <v>408</v>
      </c>
      <c r="K63" s="186">
        <v>244</v>
      </c>
      <c r="L63" s="186">
        <v>393</v>
      </c>
      <c r="M63" s="189">
        <f t="shared" si="16"/>
        <v>637</v>
      </c>
      <c r="N63" s="186">
        <v>210</v>
      </c>
      <c r="O63" s="186">
        <v>11</v>
      </c>
      <c r="P63" s="189">
        <f t="shared" si="17"/>
        <v>221</v>
      </c>
      <c r="Q63" s="424">
        <f t="shared" si="10"/>
        <v>1658</v>
      </c>
      <c r="R63" s="425"/>
      <c r="S63" s="424">
        <f t="shared" si="11"/>
        <v>1682</v>
      </c>
      <c r="T63" s="425"/>
      <c r="U63" s="424">
        <f t="shared" si="12"/>
        <v>3340</v>
      </c>
      <c r="V63" s="568"/>
      <c r="W63" s="83"/>
      <c r="X63" s="83"/>
      <c r="Y63" s="83"/>
    </row>
    <row r="64" spans="1:25" ht="21.75" hidden="1" customHeight="1" outlineLevel="1">
      <c r="A64" s="26" t="s">
        <v>267</v>
      </c>
      <c r="B64" s="186">
        <v>119</v>
      </c>
      <c r="C64" s="186">
        <v>203</v>
      </c>
      <c r="D64" s="189">
        <f t="shared" si="13"/>
        <v>322</v>
      </c>
      <c r="E64" s="186">
        <v>299</v>
      </c>
      <c r="F64" s="186">
        <v>175</v>
      </c>
      <c r="G64" s="189">
        <f t="shared" si="14"/>
        <v>474</v>
      </c>
      <c r="H64" s="186">
        <v>187</v>
      </c>
      <c r="I64" s="186">
        <v>162</v>
      </c>
      <c r="J64" s="189">
        <f t="shared" si="15"/>
        <v>349</v>
      </c>
      <c r="K64" s="186">
        <v>268</v>
      </c>
      <c r="L64" s="186">
        <v>77</v>
      </c>
      <c r="M64" s="189">
        <f t="shared" si="16"/>
        <v>345</v>
      </c>
      <c r="N64" s="186">
        <v>242</v>
      </c>
      <c r="O64" s="186">
        <v>1</v>
      </c>
      <c r="P64" s="189">
        <f t="shared" si="17"/>
        <v>243</v>
      </c>
      <c r="Q64" s="424">
        <f t="shared" si="10"/>
        <v>1779</v>
      </c>
      <c r="R64" s="425"/>
      <c r="S64" s="424">
        <f t="shared" si="11"/>
        <v>1051</v>
      </c>
      <c r="T64" s="425"/>
      <c r="U64" s="424">
        <f t="shared" si="12"/>
        <v>2830</v>
      </c>
      <c r="V64" s="568"/>
      <c r="W64" s="83"/>
      <c r="X64" s="83"/>
      <c r="Y64" s="83"/>
    </row>
    <row r="65" spans="1:25" ht="21.75" hidden="1" customHeight="1" outlineLevel="1">
      <c r="A65" s="26" t="s">
        <v>523</v>
      </c>
      <c r="B65" s="186">
        <v>138</v>
      </c>
      <c r="C65" s="186">
        <v>196</v>
      </c>
      <c r="D65" s="189">
        <f t="shared" si="13"/>
        <v>334</v>
      </c>
      <c r="E65" s="186">
        <v>283</v>
      </c>
      <c r="F65" s="186">
        <v>192</v>
      </c>
      <c r="G65" s="189">
        <f t="shared" si="14"/>
        <v>475</v>
      </c>
      <c r="H65" s="186">
        <v>160</v>
      </c>
      <c r="I65" s="186">
        <v>181</v>
      </c>
      <c r="J65" s="189">
        <f t="shared" si="15"/>
        <v>341</v>
      </c>
      <c r="K65" s="186">
        <v>291</v>
      </c>
      <c r="L65" s="186">
        <v>129</v>
      </c>
      <c r="M65" s="189">
        <f t="shared" si="16"/>
        <v>420</v>
      </c>
      <c r="N65" s="186">
        <v>319</v>
      </c>
      <c r="O65" s="186">
        <v>24</v>
      </c>
      <c r="P65" s="189">
        <f t="shared" si="17"/>
        <v>343</v>
      </c>
      <c r="Q65" s="424">
        <f t="shared" si="10"/>
        <v>1853</v>
      </c>
      <c r="R65" s="425"/>
      <c r="S65" s="424">
        <f t="shared" si="11"/>
        <v>1212</v>
      </c>
      <c r="T65" s="425"/>
      <c r="U65" s="424">
        <f t="shared" si="12"/>
        <v>3065</v>
      </c>
      <c r="V65" s="568"/>
      <c r="W65" s="83"/>
      <c r="X65" s="83"/>
      <c r="Y65" s="83"/>
    </row>
    <row r="66" spans="1:25" ht="21.75" hidden="1" customHeight="1" outlineLevel="1">
      <c r="A66" s="26" t="s">
        <v>382</v>
      </c>
      <c r="B66" s="186">
        <v>136</v>
      </c>
      <c r="C66" s="186">
        <v>215</v>
      </c>
      <c r="D66" s="189">
        <f t="shared" si="13"/>
        <v>351</v>
      </c>
      <c r="E66" s="186">
        <v>229</v>
      </c>
      <c r="F66" s="186">
        <v>213</v>
      </c>
      <c r="G66" s="189">
        <f t="shared" si="14"/>
        <v>442</v>
      </c>
      <c r="H66" s="186">
        <v>125</v>
      </c>
      <c r="I66" s="186">
        <v>206</v>
      </c>
      <c r="J66" s="189">
        <f t="shared" si="15"/>
        <v>331</v>
      </c>
      <c r="K66" s="186">
        <v>312</v>
      </c>
      <c r="L66" s="186">
        <v>124</v>
      </c>
      <c r="M66" s="189">
        <f t="shared" si="16"/>
        <v>436</v>
      </c>
      <c r="N66" s="186">
        <v>208</v>
      </c>
      <c r="O66" s="186">
        <v>22</v>
      </c>
      <c r="P66" s="189">
        <f t="shared" si="17"/>
        <v>230</v>
      </c>
      <c r="Q66" s="424">
        <f t="shared" si="10"/>
        <v>1665</v>
      </c>
      <c r="R66" s="425"/>
      <c r="S66" s="424">
        <f t="shared" si="11"/>
        <v>1288</v>
      </c>
      <c r="T66" s="425"/>
      <c r="U66" s="424">
        <f t="shared" si="12"/>
        <v>2953</v>
      </c>
      <c r="V66" s="568"/>
      <c r="W66" s="83"/>
      <c r="X66" s="83"/>
      <c r="Y66" s="83"/>
    </row>
    <row r="67" spans="1:25" ht="21.75" hidden="1" customHeight="1" outlineLevel="1">
      <c r="A67" s="26" t="s">
        <v>363</v>
      </c>
      <c r="B67" s="186">
        <v>147</v>
      </c>
      <c r="C67" s="186">
        <v>223</v>
      </c>
      <c r="D67" s="189">
        <f t="shared" si="13"/>
        <v>370</v>
      </c>
      <c r="E67" s="186">
        <v>195</v>
      </c>
      <c r="F67" s="186">
        <v>210</v>
      </c>
      <c r="G67" s="189">
        <f t="shared" si="14"/>
        <v>405</v>
      </c>
      <c r="H67" s="186">
        <v>134</v>
      </c>
      <c r="I67" s="186">
        <v>185</v>
      </c>
      <c r="J67" s="189">
        <f t="shared" si="15"/>
        <v>319</v>
      </c>
      <c r="K67" s="186">
        <v>330</v>
      </c>
      <c r="L67" s="186">
        <v>117</v>
      </c>
      <c r="M67" s="189">
        <f t="shared" si="16"/>
        <v>447</v>
      </c>
      <c r="N67" s="186">
        <v>193</v>
      </c>
      <c r="O67" s="186">
        <v>30</v>
      </c>
      <c r="P67" s="189">
        <f t="shared" si="17"/>
        <v>223</v>
      </c>
      <c r="Q67" s="424">
        <f t="shared" si="10"/>
        <v>1630</v>
      </c>
      <c r="R67" s="425"/>
      <c r="S67" s="424">
        <f t="shared" si="11"/>
        <v>1325</v>
      </c>
      <c r="T67" s="425"/>
      <c r="U67" s="424">
        <f t="shared" si="12"/>
        <v>2955</v>
      </c>
      <c r="V67" s="568"/>
      <c r="W67" s="83"/>
      <c r="X67" s="83"/>
      <c r="Y67" s="83"/>
    </row>
    <row r="68" spans="1:25" ht="21.75" hidden="1" customHeight="1" outlineLevel="1">
      <c r="A68" s="26" t="s">
        <v>364</v>
      </c>
      <c r="B68" s="186">
        <v>142</v>
      </c>
      <c r="C68" s="186">
        <v>198</v>
      </c>
      <c r="D68" s="189">
        <f t="shared" si="13"/>
        <v>340</v>
      </c>
      <c r="E68" s="186">
        <v>175</v>
      </c>
      <c r="F68" s="186">
        <v>220</v>
      </c>
      <c r="G68" s="189">
        <f t="shared" si="14"/>
        <v>395</v>
      </c>
      <c r="H68" s="186">
        <v>119</v>
      </c>
      <c r="I68" s="186">
        <v>205</v>
      </c>
      <c r="J68" s="189">
        <f t="shared" si="15"/>
        <v>324</v>
      </c>
      <c r="K68" s="186">
        <v>256</v>
      </c>
      <c r="L68" s="186">
        <v>112</v>
      </c>
      <c r="M68" s="189">
        <f t="shared" si="16"/>
        <v>368</v>
      </c>
      <c r="N68" s="186">
        <v>181</v>
      </c>
      <c r="O68" s="186">
        <v>18</v>
      </c>
      <c r="P68" s="189">
        <f t="shared" si="17"/>
        <v>199</v>
      </c>
      <c r="Q68" s="424">
        <f t="shared" si="10"/>
        <v>1435</v>
      </c>
      <c r="R68" s="425"/>
      <c r="S68" s="424">
        <f t="shared" si="11"/>
        <v>1313</v>
      </c>
      <c r="T68" s="425"/>
      <c r="U68" s="424">
        <f t="shared" si="12"/>
        <v>2748</v>
      </c>
      <c r="V68" s="568"/>
      <c r="W68" s="83"/>
      <c r="X68" s="83"/>
      <c r="Y68" s="83"/>
    </row>
    <row r="69" spans="1:25" ht="21.75" hidden="1" customHeight="1" outlineLevel="1">
      <c r="A69" s="26" t="s">
        <v>365</v>
      </c>
      <c r="B69" s="186">
        <v>134</v>
      </c>
      <c r="C69" s="186">
        <v>241</v>
      </c>
      <c r="D69" s="189">
        <f t="shared" si="13"/>
        <v>375</v>
      </c>
      <c r="E69" s="186">
        <v>114</v>
      </c>
      <c r="F69" s="186">
        <v>105</v>
      </c>
      <c r="G69" s="78">
        <f t="shared" si="14"/>
        <v>219</v>
      </c>
      <c r="H69" s="186">
        <v>97</v>
      </c>
      <c r="I69" s="186">
        <v>237</v>
      </c>
      <c r="J69" s="189">
        <f t="shared" si="15"/>
        <v>334</v>
      </c>
      <c r="K69" s="186">
        <v>270</v>
      </c>
      <c r="L69" s="186">
        <v>53</v>
      </c>
      <c r="M69" s="189">
        <f t="shared" si="16"/>
        <v>323</v>
      </c>
      <c r="N69" s="186">
        <v>265</v>
      </c>
      <c r="O69" s="186">
        <v>29</v>
      </c>
      <c r="P69" s="189">
        <f t="shared" si="17"/>
        <v>294</v>
      </c>
      <c r="Q69" s="424">
        <f t="shared" si="10"/>
        <v>1500</v>
      </c>
      <c r="R69" s="425"/>
      <c r="S69" s="424">
        <f t="shared" si="11"/>
        <v>1296</v>
      </c>
      <c r="T69" s="425"/>
      <c r="U69" s="424">
        <f t="shared" si="12"/>
        <v>2796</v>
      </c>
      <c r="V69" s="568"/>
      <c r="W69" s="83"/>
      <c r="X69" s="83"/>
      <c r="Y69" s="83"/>
    </row>
    <row r="70" spans="1:25" ht="21.75" hidden="1" customHeight="1" outlineLevel="1">
      <c r="A70" s="26" t="s">
        <v>366</v>
      </c>
      <c r="B70" s="186">
        <v>122</v>
      </c>
      <c r="C70" s="186">
        <v>240</v>
      </c>
      <c r="D70" s="189">
        <f t="shared" si="13"/>
        <v>362</v>
      </c>
      <c r="E70" s="186">
        <v>212</v>
      </c>
      <c r="F70" s="186">
        <v>228</v>
      </c>
      <c r="G70" s="189">
        <f t="shared" si="14"/>
        <v>440</v>
      </c>
      <c r="H70" s="186">
        <v>137</v>
      </c>
      <c r="I70" s="186">
        <v>231</v>
      </c>
      <c r="J70" s="189">
        <f t="shared" si="15"/>
        <v>368</v>
      </c>
      <c r="K70" s="186">
        <v>268</v>
      </c>
      <c r="L70" s="186">
        <v>118</v>
      </c>
      <c r="M70" s="189">
        <f t="shared" si="16"/>
        <v>386</v>
      </c>
      <c r="N70" s="186">
        <v>242</v>
      </c>
      <c r="O70" s="186">
        <v>18</v>
      </c>
      <c r="P70" s="189">
        <f t="shared" si="17"/>
        <v>260</v>
      </c>
      <c r="Q70" s="424">
        <f t="shared" si="10"/>
        <v>1576</v>
      </c>
      <c r="R70" s="425"/>
      <c r="S70" s="424">
        <f t="shared" si="11"/>
        <v>1506</v>
      </c>
      <c r="T70" s="425"/>
      <c r="U70" s="424">
        <f t="shared" si="12"/>
        <v>3082</v>
      </c>
      <c r="V70" s="568"/>
      <c r="W70" s="83"/>
      <c r="X70" s="83"/>
      <c r="Y70" s="83"/>
    </row>
    <row r="71" spans="1:25" ht="21.75" hidden="1" customHeight="1" outlineLevel="1">
      <c r="A71" s="26" t="s">
        <v>367</v>
      </c>
      <c r="B71" s="186">
        <v>103</v>
      </c>
      <c r="C71" s="186">
        <v>273</v>
      </c>
      <c r="D71" s="189">
        <f t="shared" si="13"/>
        <v>376</v>
      </c>
      <c r="E71" s="186">
        <v>214</v>
      </c>
      <c r="F71" s="186">
        <v>218</v>
      </c>
      <c r="G71" s="189">
        <f t="shared" si="14"/>
        <v>432</v>
      </c>
      <c r="H71" s="186">
        <v>144</v>
      </c>
      <c r="I71" s="186">
        <v>217</v>
      </c>
      <c r="J71" s="189">
        <f t="shared" si="15"/>
        <v>361</v>
      </c>
      <c r="K71" s="186">
        <v>293</v>
      </c>
      <c r="L71" s="186">
        <v>140</v>
      </c>
      <c r="M71" s="189">
        <f t="shared" si="16"/>
        <v>433</v>
      </c>
      <c r="N71" s="186">
        <v>226</v>
      </c>
      <c r="O71" s="186">
        <v>48</v>
      </c>
      <c r="P71" s="78">
        <f t="shared" si="17"/>
        <v>274</v>
      </c>
      <c r="Q71" s="424">
        <f t="shared" si="10"/>
        <v>1549</v>
      </c>
      <c r="R71" s="425"/>
      <c r="S71" s="424">
        <f t="shared" si="11"/>
        <v>1575</v>
      </c>
      <c r="T71" s="425"/>
      <c r="U71" s="424">
        <f t="shared" si="12"/>
        <v>3124</v>
      </c>
      <c r="V71" s="568"/>
      <c r="W71" s="83"/>
      <c r="X71" s="83"/>
      <c r="Y71" s="83"/>
    </row>
    <row r="72" spans="1:25" ht="21.75" hidden="1" customHeight="1" outlineLevel="1">
      <c r="A72" s="111" t="s">
        <v>368</v>
      </c>
      <c r="B72" s="112">
        <v>114</v>
      </c>
      <c r="C72" s="112">
        <v>283</v>
      </c>
      <c r="D72" s="195">
        <f t="shared" si="13"/>
        <v>397</v>
      </c>
      <c r="E72" s="112">
        <v>227</v>
      </c>
      <c r="F72" s="112">
        <v>197</v>
      </c>
      <c r="G72" s="196">
        <f t="shared" si="14"/>
        <v>424</v>
      </c>
      <c r="H72" s="112">
        <v>133</v>
      </c>
      <c r="I72" s="112">
        <v>190</v>
      </c>
      <c r="J72" s="195">
        <f t="shared" si="15"/>
        <v>323</v>
      </c>
      <c r="K72" s="112">
        <v>289</v>
      </c>
      <c r="L72" s="112">
        <v>141</v>
      </c>
      <c r="M72" s="195">
        <f t="shared" si="16"/>
        <v>430</v>
      </c>
      <c r="N72" s="112">
        <v>168</v>
      </c>
      <c r="O72" s="112">
        <v>34</v>
      </c>
      <c r="P72" s="195">
        <f t="shared" si="17"/>
        <v>202</v>
      </c>
      <c r="Q72" s="446">
        <f t="shared" si="10"/>
        <v>1454</v>
      </c>
      <c r="R72" s="447"/>
      <c r="S72" s="446">
        <f t="shared" si="11"/>
        <v>1543</v>
      </c>
      <c r="T72" s="447"/>
      <c r="U72" s="446">
        <f t="shared" si="12"/>
        <v>2997</v>
      </c>
      <c r="V72" s="572"/>
      <c r="W72" s="83"/>
      <c r="X72" s="83"/>
      <c r="Y72" s="83"/>
    </row>
    <row r="73" spans="1:25" s="3" customFormat="1" ht="15" hidden="1" customHeight="1" outlineLevel="1">
      <c r="A73" s="31" t="s">
        <v>524</v>
      </c>
      <c r="B73" s="189">
        <v>156</v>
      </c>
      <c r="C73" s="189">
        <v>261</v>
      </c>
      <c r="D73" s="189">
        <f t="shared" si="13"/>
        <v>417</v>
      </c>
      <c r="E73" s="189">
        <v>259</v>
      </c>
      <c r="F73" s="189">
        <v>180</v>
      </c>
      <c r="G73" s="189">
        <f t="shared" si="14"/>
        <v>439</v>
      </c>
      <c r="H73" s="189">
        <v>129</v>
      </c>
      <c r="I73" s="189">
        <v>179</v>
      </c>
      <c r="J73" s="189">
        <f t="shared" si="15"/>
        <v>308</v>
      </c>
      <c r="K73" s="189">
        <v>328</v>
      </c>
      <c r="L73" s="189">
        <v>122</v>
      </c>
      <c r="M73" s="189">
        <f t="shared" si="16"/>
        <v>450</v>
      </c>
      <c r="N73" s="189">
        <v>140</v>
      </c>
      <c r="O73" s="189">
        <v>14</v>
      </c>
      <c r="P73" s="189">
        <v>154</v>
      </c>
      <c r="Q73" s="444">
        <f t="shared" si="10"/>
        <v>1507</v>
      </c>
      <c r="R73" s="445"/>
      <c r="S73" s="444">
        <f t="shared" si="11"/>
        <v>1387</v>
      </c>
      <c r="T73" s="445"/>
      <c r="U73" s="444">
        <f t="shared" si="12"/>
        <v>2894</v>
      </c>
      <c r="V73" s="571"/>
      <c r="W73" s="83"/>
      <c r="X73" s="83"/>
      <c r="Y73" s="83"/>
    </row>
    <row r="74" spans="1:25" ht="21" hidden="1" customHeight="1" outlineLevel="1">
      <c r="A74" s="26" t="s">
        <v>303</v>
      </c>
      <c r="B74" s="186">
        <v>148</v>
      </c>
      <c r="C74" s="186">
        <v>251</v>
      </c>
      <c r="D74" s="189">
        <f t="shared" si="13"/>
        <v>399</v>
      </c>
      <c r="E74" s="186">
        <v>278</v>
      </c>
      <c r="F74" s="186">
        <v>182</v>
      </c>
      <c r="G74" s="189">
        <f t="shared" si="14"/>
        <v>460</v>
      </c>
      <c r="H74" s="186">
        <v>178</v>
      </c>
      <c r="I74" s="186">
        <v>194</v>
      </c>
      <c r="J74" s="189">
        <f t="shared" si="15"/>
        <v>372</v>
      </c>
      <c r="K74" s="186">
        <v>339</v>
      </c>
      <c r="L74" s="186">
        <v>138</v>
      </c>
      <c r="M74" s="189">
        <f t="shared" si="16"/>
        <v>477</v>
      </c>
      <c r="N74" s="186">
        <v>205</v>
      </c>
      <c r="O74" s="186">
        <v>8</v>
      </c>
      <c r="P74" s="189">
        <v>213</v>
      </c>
      <c r="Q74" s="424">
        <f t="shared" si="10"/>
        <v>1660</v>
      </c>
      <c r="R74" s="425"/>
      <c r="S74" s="424">
        <f t="shared" si="11"/>
        <v>1465</v>
      </c>
      <c r="T74" s="425"/>
      <c r="U74" s="424">
        <f t="shared" si="12"/>
        <v>3125</v>
      </c>
      <c r="V74" s="568"/>
      <c r="W74" s="83"/>
      <c r="X74" s="83"/>
      <c r="Y74" s="83"/>
    </row>
    <row r="75" spans="1:25" ht="21" hidden="1" customHeight="1" outlineLevel="1">
      <c r="A75" s="26" t="s">
        <v>78</v>
      </c>
      <c r="B75" s="186">
        <v>140</v>
      </c>
      <c r="C75" s="186">
        <v>218</v>
      </c>
      <c r="D75" s="189">
        <f t="shared" si="13"/>
        <v>358</v>
      </c>
      <c r="E75" s="186">
        <v>236</v>
      </c>
      <c r="F75" s="186">
        <v>168</v>
      </c>
      <c r="G75" s="189">
        <f t="shared" si="14"/>
        <v>404</v>
      </c>
      <c r="H75" s="186">
        <v>148</v>
      </c>
      <c r="I75" s="186">
        <v>167</v>
      </c>
      <c r="J75" s="189">
        <f t="shared" si="15"/>
        <v>315</v>
      </c>
      <c r="K75" s="186">
        <v>309</v>
      </c>
      <c r="L75" s="186">
        <v>134</v>
      </c>
      <c r="M75" s="189">
        <f t="shared" si="16"/>
        <v>443</v>
      </c>
      <c r="N75" s="186">
        <v>146</v>
      </c>
      <c r="O75" s="186">
        <v>20</v>
      </c>
      <c r="P75" s="189">
        <v>166</v>
      </c>
      <c r="Q75" s="424">
        <f t="shared" si="10"/>
        <v>1464</v>
      </c>
      <c r="R75" s="425"/>
      <c r="S75" s="424">
        <f t="shared" si="11"/>
        <v>1457</v>
      </c>
      <c r="T75" s="425"/>
      <c r="U75" s="424">
        <f t="shared" si="12"/>
        <v>2921</v>
      </c>
      <c r="V75" s="568"/>
      <c r="W75" s="83"/>
      <c r="X75" s="83"/>
      <c r="Y75" s="83"/>
    </row>
    <row r="76" spans="1:25" ht="21" hidden="1" customHeight="1" outlineLevel="1">
      <c r="A76" s="26" t="s">
        <v>79</v>
      </c>
      <c r="B76" s="186">
        <v>182</v>
      </c>
      <c r="C76" s="186">
        <v>202</v>
      </c>
      <c r="D76" s="189">
        <f t="shared" si="13"/>
        <v>384</v>
      </c>
      <c r="E76" s="186">
        <v>232</v>
      </c>
      <c r="F76" s="186">
        <v>175</v>
      </c>
      <c r="G76" s="189">
        <f t="shared" si="14"/>
        <v>407</v>
      </c>
      <c r="H76" s="186">
        <v>164</v>
      </c>
      <c r="I76" s="186">
        <v>164</v>
      </c>
      <c r="J76" s="189">
        <f t="shared" si="15"/>
        <v>328</v>
      </c>
      <c r="K76" s="186">
        <v>303</v>
      </c>
      <c r="L76" s="186">
        <v>95</v>
      </c>
      <c r="M76" s="189">
        <f t="shared" si="16"/>
        <v>398</v>
      </c>
      <c r="N76" s="186">
        <v>161</v>
      </c>
      <c r="O76" s="186">
        <v>8</v>
      </c>
      <c r="P76" s="189">
        <v>169</v>
      </c>
      <c r="Q76" s="424">
        <f t="shared" si="10"/>
        <v>1592</v>
      </c>
      <c r="R76" s="425"/>
      <c r="S76" s="424">
        <f t="shared" si="11"/>
        <v>1215</v>
      </c>
      <c r="T76" s="425"/>
      <c r="U76" s="424">
        <f t="shared" si="12"/>
        <v>2807</v>
      </c>
      <c r="V76" s="568"/>
      <c r="W76" s="83"/>
      <c r="X76" s="83"/>
      <c r="Y76" s="83"/>
    </row>
    <row r="77" spans="1:25" ht="21" hidden="1" customHeight="1" outlineLevel="1">
      <c r="A77" s="111" t="s">
        <v>80</v>
      </c>
      <c r="B77" s="112">
        <v>111</v>
      </c>
      <c r="C77" s="112">
        <v>228</v>
      </c>
      <c r="D77" s="112">
        <f t="shared" si="13"/>
        <v>339</v>
      </c>
      <c r="E77" s="112">
        <v>215</v>
      </c>
      <c r="F77" s="112">
        <v>153</v>
      </c>
      <c r="G77" s="112">
        <f t="shared" si="14"/>
        <v>368</v>
      </c>
      <c r="H77" s="112">
        <v>175</v>
      </c>
      <c r="I77" s="112">
        <v>143</v>
      </c>
      <c r="J77" s="112">
        <f t="shared" si="15"/>
        <v>318</v>
      </c>
      <c r="K77" s="112">
        <v>252</v>
      </c>
      <c r="L77" s="112">
        <v>107</v>
      </c>
      <c r="M77" s="112">
        <f t="shared" si="16"/>
        <v>359</v>
      </c>
      <c r="N77" s="112">
        <v>153</v>
      </c>
      <c r="O77" s="112">
        <v>30</v>
      </c>
      <c r="P77" s="112">
        <v>183</v>
      </c>
      <c r="Q77" s="446">
        <f t="shared" si="10"/>
        <v>1371</v>
      </c>
      <c r="R77" s="447"/>
      <c r="S77" s="446">
        <f t="shared" si="11"/>
        <v>1291</v>
      </c>
      <c r="T77" s="447"/>
      <c r="U77" s="446">
        <f t="shared" si="12"/>
        <v>2662</v>
      </c>
      <c r="V77" s="572"/>
      <c r="W77" s="83"/>
      <c r="X77" s="83"/>
      <c r="Y77" s="83"/>
    </row>
    <row r="78" spans="1:25" ht="15" customHeight="1" collapsed="1">
      <c r="A78" s="31" t="s">
        <v>764</v>
      </c>
      <c r="B78" s="218">
        <v>118</v>
      </c>
      <c r="C78" s="218">
        <v>186</v>
      </c>
      <c r="D78" s="218">
        <f t="shared" si="13"/>
        <v>304</v>
      </c>
      <c r="E78" s="218">
        <v>219</v>
      </c>
      <c r="F78" s="218">
        <v>172</v>
      </c>
      <c r="G78" s="218">
        <f t="shared" si="14"/>
        <v>391</v>
      </c>
      <c r="H78" s="218">
        <v>138</v>
      </c>
      <c r="I78" s="218">
        <v>166</v>
      </c>
      <c r="J78" s="218">
        <f t="shared" si="15"/>
        <v>304</v>
      </c>
      <c r="K78" s="218">
        <v>252</v>
      </c>
      <c r="L78" s="218">
        <v>119</v>
      </c>
      <c r="M78" s="218">
        <f t="shared" si="16"/>
        <v>371</v>
      </c>
      <c r="N78" s="218">
        <v>118</v>
      </c>
      <c r="O78" s="218">
        <v>4</v>
      </c>
      <c r="P78" s="218">
        <v>122</v>
      </c>
      <c r="Q78" s="444">
        <f t="shared" si="10"/>
        <v>1283</v>
      </c>
      <c r="R78" s="445"/>
      <c r="S78" s="444">
        <f t="shared" si="11"/>
        <v>1196</v>
      </c>
      <c r="T78" s="445"/>
      <c r="U78" s="444">
        <f t="shared" si="12"/>
        <v>2479</v>
      </c>
      <c r="V78" s="571"/>
      <c r="W78" s="83"/>
      <c r="X78" s="83"/>
      <c r="Y78" s="83"/>
    </row>
    <row r="79" spans="1:25" ht="21" customHeight="1">
      <c r="A79" s="70" t="s">
        <v>304</v>
      </c>
      <c r="B79" s="71">
        <v>99</v>
      </c>
      <c r="C79" s="71">
        <v>227</v>
      </c>
      <c r="D79" s="189">
        <f t="shared" si="13"/>
        <v>326</v>
      </c>
      <c r="E79" s="71">
        <v>221</v>
      </c>
      <c r="F79" s="71">
        <v>150</v>
      </c>
      <c r="G79" s="189">
        <f t="shared" si="14"/>
        <v>371</v>
      </c>
      <c r="H79" s="71">
        <v>133</v>
      </c>
      <c r="I79" s="71">
        <v>150</v>
      </c>
      <c r="J79" s="189">
        <f t="shared" si="15"/>
        <v>283</v>
      </c>
      <c r="K79" s="71">
        <v>268</v>
      </c>
      <c r="L79" s="71">
        <v>126</v>
      </c>
      <c r="M79" s="189">
        <f t="shared" si="16"/>
        <v>394</v>
      </c>
      <c r="N79" s="71">
        <v>142</v>
      </c>
      <c r="O79" s="71">
        <v>13</v>
      </c>
      <c r="P79" s="189">
        <v>155</v>
      </c>
      <c r="Q79" s="424">
        <f t="shared" si="10"/>
        <v>1280</v>
      </c>
      <c r="R79" s="425"/>
      <c r="S79" s="424">
        <f t="shared" si="11"/>
        <v>1228</v>
      </c>
      <c r="T79" s="425"/>
      <c r="U79" s="424">
        <f t="shared" si="12"/>
        <v>2508</v>
      </c>
      <c r="V79" s="568"/>
      <c r="W79" s="83"/>
      <c r="X79" s="83"/>
      <c r="Y79" s="83"/>
    </row>
    <row r="80" spans="1:25" ht="21" customHeight="1">
      <c r="A80" s="26" t="s">
        <v>305</v>
      </c>
      <c r="B80" s="186">
        <v>88</v>
      </c>
      <c r="C80" s="186">
        <v>198</v>
      </c>
      <c r="D80" s="189">
        <f t="shared" si="13"/>
        <v>286</v>
      </c>
      <c r="E80" s="186">
        <v>240</v>
      </c>
      <c r="F80" s="186">
        <v>152</v>
      </c>
      <c r="G80" s="78">
        <f t="shared" si="14"/>
        <v>392</v>
      </c>
      <c r="H80" s="186">
        <v>123</v>
      </c>
      <c r="I80" s="186">
        <v>148</v>
      </c>
      <c r="J80" s="189">
        <f t="shared" si="15"/>
        <v>271</v>
      </c>
      <c r="K80" s="186">
        <v>282</v>
      </c>
      <c r="L80" s="186">
        <v>123</v>
      </c>
      <c r="M80" s="189">
        <f t="shared" si="16"/>
        <v>405</v>
      </c>
      <c r="N80" s="186">
        <v>128</v>
      </c>
      <c r="O80" s="186">
        <v>7</v>
      </c>
      <c r="P80" s="189">
        <v>135</v>
      </c>
      <c r="Q80" s="424">
        <f t="shared" si="10"/>
        <v>1217</v>
      </c>
      <c r="R80" s="425"/>
      <c r="S80" s="424">
        <f t="shared" si="11"/>
        <v>1159</v>
      </c>
      <c r="T80" s="425"/>
      <c r="U80" s="424">
        <f t="shared" si="12"/>
        <v>2376</v>
      </c>
      <c r="V80" s="568"/>
      <c r="W80" s="83"/>
      <c r="X80" s="83"/>
      <c r="Y80" s="83"/>
    </row>
    <row r="81" spans="1:29" ht="21" customHeight="1">
      <c r="A81" s="26" t="s">
        <v>792</v>
      </c>
      <c r="B81" s="186">
        <v>101</v>
      </c>
      <c r="C81" s="186">
        <v>122</v>
      </c>
      <c r="D81" s="189">
        <f t="shared" si="13"/>
        <v>223</v>
      </c>
      <c r="E81" s="186">
        <v>203</v>
      </c>
      <c r="F81" s="186">
        <v>57</v>
      </c>
      <c r="G81" s="189">
        <f t="shared" si="14"/>
        <v>260</v>
      </c>
      <c r="H81" s="186">
        <v>122</v>
      </c>
      <c r="I81" s="186">
        <v>55</v>
      </c>
      <c r="J81" s="189">
        <f t="shared" si="15"/>
        <v>177</v>
      </c>
      <c r="K81" s="186">
        <v>314</v>
      </c>
      <c r="L81" s="186">
        <v>53</v>
      </c>
      <c r="M81" s="189">
        <f t="shared" si="16"/>
        <v>367</v>
      </c>
      <c r="N81" s="186">
        <v>168</v>
      </c>
      <c r="O81" s="186">
        <v>6</v>
      </c>
      <c r="P81" s="189">
        <v>174</v>
      </c>
      <c r="Q81" s="424">
        <f t="shared" si="10"/>
        <v>1259</v>
      </c>
      <c r="R81" s="425"/>
      <c r="S81" s="424">
        <f t="shared" si="11"/>
        <v>647</v>
      </c>
      <c r="T81" s="425"/>
      <c r="U81" s="424">
        <f t="shared" si="12"/>
        <v>1906</v>
      </c>
      <c r="V81" s="568"/>
      <c r="W81" s="83"/>
      <c r="X81" s="83"/>
      <c r="Y81" s="83"/>
    </row>
    <row r="82" spans="1:29" ht="21" customHeight="1">
      <c r="A82" s="26" t="s">
        <v>307</v>
      </c>
      <c r="B82" s="186">
        <v>103</v>
      </c>
      <c r="C82" s="186">
        <v>90</v>
      </c>
      <c r="D82" s="189">
        <f t="shared" si="13"/>
        <v>193</v>
      </c>
      <c r="E82" s="186">
        <v>205</v>
      </c>
      <c r="F82" s="186">
        <v>46</v>
      </c>
      <c r="G82" s="189">
        <f t="shared" si="14"/>
        <v>251</v>
      </c>
      <c r="H82" s="186">
        <v>101</v>
      </c>
      <c r="I82" s="186">
        <v>46</v>
      </c>
      <c r="J82" s="189">
        <f t="shared" si="15"/>
        <v>147</v>
      </c>
      <c r="K82" s="186">
        <v>348</v>
      </c>
      <c r="L82" s="186">
        <v>27</v>
      </c>
      <c r="M82" s="189">
        <f t="shared" si="16"/>
        <v>375</v>
      </c>
      <c r="N82" s="186">
        <v>160</v>
      </c>
      <c r="O82" s="66" t="s">
        <v>735</v>
      </c>
      <c r="P82" s="189">
        <v>160</v>
      </c>
      <c r="Q82" s="424">
        <f t="shared" si="10"/>
        <v>1211</v>
      </c>
      <c r="R82" s="425"/>
      <c r="S82" s="424">
        <f t="shared" si="11"/>
        <v>512</v>
      </c>
      <c r="T82" s="425"/>
      <c r="U82" s="424">
        <f t="shared" si="12"/>
        <v>1723</v>
      </c>
      <c r="V82" s="568"/>
      <c r="W82" s="83"/>
      <c r="X82" s="83"/>
      <c r="Y82" s="83"/>
    </row>
    <row r="83" spans="1:29" ht="21" customHeight="1">
      <c r="A83" s="26" t="s">
        <v>308</v>
      </c>
      <c r="B83" s="186">
        <v>106</v>
      </c>
      <c r="C83" s="186">
        <v>105</v>
      </c>
      <c r="D83" s="189">
        <f t="shared" si="13"/>
        <v>211</v>
      </c>
      <c r="E83" s="186">
        <v>202</v>
      </c>
      <c r="F83" s="186">
        <v>72</v>
      </c>
      <c r="G83" s="189">
        <f t="shared" si="14"/>
        <v>274</v>
      </c>
      <c r="H83" s="186">
        <v>88</v>
      </c>
      <c r="I83" s="186">
        <v>74</v>
      </c>
      <c r="J83" s="189">
        <f t="shared" si="15"/>
        <v>162</v>
      </c>
      <c r="K83" s="186">
        <v>300</v>
      </c>
      <c r="L83" s="186">
        <v>50</v>
      </c>
      <c r="M83" s="189">
        <f t="shared" si="16"/>
        <v>350</v>
      </c>
      <c r="N83" s="186">
        <v>87</v>
      </c>
      <c r="O83" s="186">
        <v>7</v>
      </c>
      <c r="P83" s="189">
        <v>94</v>
      </c>
      <c r="Q83" s="424">
        <f t="shared" si="10"/>
        <v>1105</v>
      </c>
      <c r="R83" s="425"/>
      <c r="S83" s="424">
        <f t="shared" si="11"/>
        <v>675</v>
      </c>
      <c r="T83" s="425"/>
      <c r="U83" s="424">
        <f t="shared" si="12"/>
        <v>1780</v>
      </c>
      <c r="V83" s="568"/>
      <c r="W83" s="83"/>
      <c r="X83" s="83"/>
      <c r="Y83" s="83"/>
    </row>
    <row r="84" spans="1:29" ht="21" customHeight="1">
      <c r="A84" s="70" t="s">
        <v>571</v>
      </c>
      <c r="B84" s="71">
        <v>102</v>
      </c>
      <c r="C84" s="71">
        <v>83</v>
      </c>
      <c r="D84" s="189">
        <v>185</v>
      </c>
      <c r="E84" s="71">
        <v>195</v>
      </c>
      <c r="F84" s="71">
        <v>78</v>
      </c>
      <c r="G84" s="189">
        <v>273</v>
      </c>
      <c r="H84" s="71">
        <v>52</v>
      </c>
      <c r="I84" s="71">
        <v>70</v>
      </c>
      <c r="J84" s="189">
        <v>122</v>
      </c>
      <c r="K84" s="71">
        <v>304</v>
      </c>
      <c r="L84" s="71">
        <v>34</v>
      </c>
      <c r="M84" s="189">
        <v>338</v>
      </c>
      <c r="N84" s="71">
        <v>62</v>
      </c>
      <c r="O84" s="71">
        <v>9</v>
      </c>
      <c r="P84" s="189">
        <v>71</v>
      </c>
      <c r="Q84" s="424">
        <f t="shared" si="10"/>
        <v>997</v>
      </c>
      <c r="R84" s="425"/>
      <c r="S84" s="424">
        <f t="shared" si="11"/>
        <v>606</v>
      </c>
      <c r="T84" s="425"/>
      <c r="U84" s="424">
        <f t="shared" si="12"/>
        <v>1603</v>
      </c>
      <c r="V84" s="568"/>
      <c r="W84" s="83"/>
      <c r="X84" s="83"/>
      <c r="Y84" s="83"/>
    </row>
    <row r="85" spans="1:29" ht="21" customHeight="1">
      <c r="A85" s="26" t="s">
        <v>572</v>
      </c>
      <c r="B85" s="186">
        <v>90</v>
      </c>
      <c r="C85" s="186">
        <v>90</v>
      </c>
      <c r="D85" s="189">
        <v>180</v>
      </c>
      <c r="E85" s="186">
        <v>154</v>
      </c>
      <c r="F85" s="186">
        <v>70</v>
      </c>
      <c r="G85" s="78">
        <v>224</v>
      </c>
      <c r="H85" s="186">
        <v>62</v>
      </c>
      <c r="I85" s="186">
        <v>57</v>
      </c>
      <c r="J85" s="189">
        <v>119</v>
      </c>
      <c r="K85" s="186">
        <v>253</v>
      </c>
      <c r="L85" s="186">
        <v>44</v>
      </c>
      <c r="M85" s="189">
        <v>297</v>
      </c>
      <c r="N85" s="186">
        <v>68</v>
      </c>
      <c r="O85" s="186">
        <v>17</v>
      </c>
      <c r="P85" s="189">
        <v>85</v>
      </c>
      <c r="Q85" s="424">
        <f t="shared" si="10"/>
        <v>905</v>
      </c>
      <c r="R85" s="425"/>
      <c r="S85" s="424">
        <f t="shared" si="11"/>
        <v>634</v>
      </c>
      <c r="T85" s="425"/>
      <c r="U85" s="424">
        <f t="shared" si="12"/>
        <v>1539</v>
      </c>
      <c r="V85" s="568"/>
      <c r="W85" s="83"/>
      <c r="X85" s="83"/>
      <c r="Y85" s="83"/>
    </row>
    <row r="86" spans="1:29" ht="21" customHeight="1">
      <c r="A86" s="26" t="s">
        <v>573</v>
      </c>
      <c r="B86" s="186">
        <v>59</v>
      </c>
      <c r="C86" s="186">
        <v>118</v>
      </c>
      <c r="D86" s="189">
        <v>177</v>
      </c>
      <c r="E86" s="186">
        <v>123</v>
      </c>
      <c r="F86" s="186">
        <v>111</v>
      </c>
      <c r="G86" s="189">
        <v>234</v>
      </c>
      <c r="H86" s="186">
        <v>38</v>
      </c>
      <c r="I86" s="186">
        <v>102</v>
      </c>
      <c r="J86" s="189">
        <v>140</v>
      </c>
      <c r="K86" s="186">
        <v>223</v>
      </c>
      <c r="L86" s="186">
        <v>101</v>
      </c>
      <c r="M86" s="189">
        <v>324</v>
      </c>
      <c r="N86" s="186">
        <v>71</v>
      </c>
      <c r="O86" s="186">
        <v>67</v>
      </c>
      <c r="P86" s="189">
        <v>138</v>
      </c>
      <c r="Q86" s="424">
        <f t="shared" si="10"/>
        <v>741</v>
      </c>
      <c r="R86" s="425"/>
      <c r="S86" s="424">
        <f t="shared" si="11"/>
        <v>926</v>
      </c>
      <c r="T86" s="425"/>
      <c r="U86" s="424">
        <f t="shared" si="12"/>
        <v>1667</v>
      </c>
      <c r="V86" s="568"/>
      <c r="W86" s="83"/>
      <c r="X86" s="83"/>
      <c r="Y86" s="83"/>
    </row>
    <row r="87" spans="1:29" ht="21" customHeight="1">
      <c r="A87" s="26" t="s">
        <v>574</v>
      </c>
      <c r="B87" s="186">
        <v>35</v>
      </c>
      <c r="C87" s="186">
        <v>57</v>
      </c>
      <c r="D87" s="189">
        <v>92</v>
      </c>
      <c r="E87" s="186">
        <v>85</v>
      </c>
      <c r="F87" s="186">
        <v>7</v>
      </c>
      <c r="G87" s="189">
        <v>92</v>
      </c>
      <c r="H87" s="186">
        <v>52</v>
      </c>
      <c r="I87" s="186">
        <v>4</v>
      </c>
      <c r="J87" s="189">
        <v>56</v>
      </c>
      <c r="K87" s="186">
        <v>252</v>
      </c>
      <c r="L87" s="186">
        <v>13</v>
      </c>
      <c r="M87" s="189">
        <v>265</v>
      </c>
      <c r="N87" s="186">
        <v>2</v>
      </c>
      <c r="O87" s="186">
        <v>2</v>
      </c>
      <c r="P87" s="189">
        <v>4</v>
      </c>
      <c r="Q87" s="424">
        <f t="shared" si="10"/>
        <v>634</v>
      </c>
      <c r="R87" s="425"/>
      <c r="S87" s="424">
        <f t="shared" si="11"/>
        <v>212</v>
      </c>
      <c r="T87" s="425"/>
      <c r="U87" s="424">
        <f t="shared" si="12"/>
        <v>846</v>
      </c>
      <c r="V87" s="568"/>
      <c r="W87" s="83"/>
      <c r="X87" s="83"/>
      <c r="Y87" s="83"/>
    </row>
    <row r="88" spans="1:29" ht="21" customHeight="1">
      <c r="A88" s="289" t="s">
        <v>575</v>
      </c>
      <c r="B88" s="290">
        <v>59</v>
      </c>
      <c r="C88" s="290">
        <v>63</v>
      </c>
      <c r="D88" s="290">
        <v>122</v>
      </c>
      <c r="E88" s="290">
        <v>90</v>
      </c>
      <c r="F88" s="290">
        <v>43</v>
      </c>
      <c r="G88" s="290">
        <v>133</v>
      </c>
      <c r="H88" s="290">
        <v>39</v>
      </c>
      <c r="I88" s="290">
        <v>38</v>
      </c>
      <c r="J88" s="290">
        <v>77</v>
      </c>
      <c r="K88" s="290">
        <v>219</v>
      </c>
      <c r="L88" s="290">
        <v>36</v>
      </c>
      <c r="M88" s="290">
        <v>255</v>
      </c>
      <c r="N88" s="290">
        <v>2</v>
      </c>
      <c r="O88" s="290">
        <v>6</v>
      </c>
      <c r="P88" s="290">
        <v>8</v>
      </c>
      <c r="Q88" s="573">
        <f t="shared" ref="Q88:Q92" si="18">SUM(N88,K88,H88,E88,B88,B42,E42,H42,K42,N42,Q42,T42)</f>
        <v>720</v>
      </c>
      <c r="R88" s="574"/>
      <c r="S88" s="573">
        <f t="shared" ref="S88:S93" si="19">SUM(C42,F42,I42,L42,O42,R42,U42,C88,F88,I88,L88,O88)</f>
        <v>801</v>
      </c>
      <c r="T88" s="574"/>
      <c r="U88" s="573">
        <f t="shared" ref="U88:U93" si="20">SUM(P88,M88,J88,G88,D88,D42,G42,J42,M42,P42,S42,V42)</f>
        <v>1521</v>
      </c>
      <c r="V88" s="575"/>
      <c r="W88" s="83"/>
      <c r="X88" s="83"/>
      <c r="Y88" s="83"/>
    </row>
    <row r="89" spans="1:29" ht="21" customHeight="1">
      <c r="A89" s="289" t="s">
        <v>782</v>
      </c>
      <c r="B89" s="290">
        <v>91</v>
      </c>
      <c r="C89" s="290">
        <v>74</v>
      </c>
      <c r="D89" s="290">
        <f>B89+C89</f>
        <v>165</v>
      </c>
      <c r="E89" s="290">
        <v>119</v>
      </c>
      <c r="F89" s="290">
        <v>35</v>
      </c>
      <c r="G89" s="290">
        <f>E89+F89</f>
        <v>154</v>
      </c>
      <c r="H89" s="290">
        <v>41</v>
      </c>
      <c r="I89" s="290">
        <v>38</v>
      </c>
      <c r="J89" s="290">
        <f>H89+I89</f>
        <v>79</v>
      </c>
      <c r="K89" s="290">
        <v>263</v>
      </c>
      <c r="L89" s="290">
        <v>38</v>
      </c>
      <c r="M89" s="290">
        <f>K89+L89</f>
        <v>301</v>
      </c>
      <c r="N89" s="290">
        <v>31</v>
      </c>
      <c r="O89" s="290">
        <v>23</v>
      </c>
      <c r="P89" s="290">
        <f>N89+O89</f>
        <v>54</v>
      </c>
      <c r="Q89" s="573">
        <f t="shared" si="18"/>
        <v>1126</v>
      </c>
      <c r="R89" s="576"/>
      <c r="S89" s="573">
        <f t="shared" si="19"/>
        <v>818</v>
      </c>
      <c r="T89" s="576"/>
      <c r="U89" s="573">
        <f t="shared" si="20"/>
        <v>1944</v>
      </c>
      <c r="V89" s="577"/>
      <c r="W89" s="83"/>
      <c r="X89" s="83"/>
      <c r="Y89" s="83"/>
    </row>
    <row r="90" spans="1:29" ht="21" customHeight="1">
      <c r="A90" s="289" t="s">
        <v>783</v>
      </c>
      <c r="B90" s="290">
        <v>101</v>
      </c>
      <c r="C90" s="290">
        <v>64</v>
      </c>
      <c r="D90" s="290">
        <f t="shared" ref="D90:D92" si="21">B90+C90</f>
        <v>165</v>
      </c>
      <c r="E90" s="290">
        <v>95</v>
      </c>
      <c r="F90" s="290">
        <v>43</v>
      </c>
      <c r="G90" s="290">
        <f t="shared" ref="G90:G92" si="22">E90+F90</f>
        <v>138</v>
      </c>
      <c r="H90" s="290">
        <v>50</v>
      </c>
      <c r="I90" s="290">
        <v>45</v>
      </c>
      <c r="J90" s="290">
        <f t="shared" ref="J90:J92" si="23">H90+I90</f>
        <v>95</v>
      </c>
      <c r="K90" s="290">
        <v>325</v>
      </c>
      <c r="L90" s="290">
        <v>46</v>
      </c>
      <c r="M90" s="290">
        <f t="shared" ref="M90:M92" si="24">K90+L90</f>
        <v>371</v>
      </c>
      <c r="N90" s="290">
        <v>41</v>
      </c>
      <c r="O90" s="290">
        <v>18</v>
      </c>
      <c r="P90" s="290">
        <f t="shared" ref="P90:P92" si="25">N90+O90</f>
        <v>59</v>
      </c>
      <c r="Q90" s="573">
        <f>SUM(N90,K90,H90,E90,B90,B44,E44,H44,K44,N44,Q44,T44)</f>
        <v>1260</v>
      </c>
      <c r="R90" s="576"/>
      <c r="S90" s="573">
        <f t="shared" si="19"/>
        <v>669</v>
      </c>
      <c r="T90" s="576"/>
      <c r="U90" s="573">
        <f t="shared" si="20"/>
        <v>1929</v>
      </c>
      <c r="V90" s="577"/>
      <c r="W90" s="83"/>
      <c r="X90" s="83"/>
      <c r="Y90" s="83"/>
    </row>
    <row r="91" spans="1:29" ht="21" customHeight="1">
      <c r="A91" s="289" t="s">
        <v>784</v>
      </c>
      <c r="B91" s="290">
        <v>87</v>
      </c>
      <c r="C91" s="290">
        <v>77</v>
      </c>
      <c r="D91" s="290">
        <f t="shared" si="21"/>
        <v>164</v>
      </c>
      <c r="E91" s="290">
        <v>97</v>
      </c>
      <c r="F91" s="290">
        <v>34</v>
      </c>
      <c r="G91" s="290">
        <f t="shared" si="22"/>
        <v>131</v>
      </c>
      <c r="H91" s="290">
        <v>37</v>
      </c>
      <c r="I91" s="290">
        <v>25</v>
      </c>
      <c r="J91" s="290">
        <f t="shared" si="23"/>
        <v>62</v>
      </c>
      <c r="K91" s="290">
        <v>312</v>
      </c>
      <c r="L91" s="290">
        <v>53</v>
      </c>
      <c r="M91" s="290">
        <f t="shared" si="24"/>
        <v>365</v>
      </c>
      <c r="N91" s="290">
        <v>68</v>
      </c>
      <c r="O91" s="290">
        <v>31</v>
      </c>
      <c r="P91" s="290">
        <f t="shared" si="25"/>
        <v>99</v>
      </c>
      <c r="Q91" s="573">
        <f t="shared" si="18"/>
        <v>1370</v>
      </c>
      <c r="R91" s="576"/>
      <c r="S91" s="573">
        <f t="shared" si="19"/>
        <v>837</v>
      </c>
      <c r="T91" s="576"/>
      <c r="U91" s="573">
        <f t="shared" si="20"/>
        <v>2207</v>
      </c>
      <c r="V91" s="577"/>
      <c r="W91" s="83"/>
      <c r="X91" s="83"/>
      <c r="Y91" s="83"/>
    </row>
    <row r="92" spans="1:29" ht="21" customHeight="1">
      <c r="A92" s="289" t="s">
        <v>785</v>
      </c>
      <c r="B92" s="290">
        <v>40</v>
      </c>
      <c r="C92" s="290">
        <v>33</v>
      </c>
      <c r="D92" s="290">
        <f t="shared" si="21"/>
        <v>73</v>
      </c>
      <c r="E92" s="290">
        <v>50</v>
      </c>
      <c r="F92" s="290">
        <v>6</v>
      </c>
      <c r="G92" s="290">
        <f t="shared" si="22"/>
        <v>56</v>
      </c>
      <c r="H92" s="290">
        <v>20</v>
      </c>
      <c r="I92" s="290">
        <v>5</v>
      </c>
      <c r="J92" s="290">
        <f t="shared" si="23"/>
        <v>25</v>
      </c>
      <c r="K92" s="290">
        <v>136</v>
      </c>
      <c r="L92" s="290">
        <v>15</v>
      </c>
      <c r="M92" s="290">
        <f t="shared" si="24"/>
        <v>151</v>
      </c>
      <c r="N92" s="290">
        <v>37</v>
      </c>
      <c r="O92" s="290">
        <v>21</v>
      </c>
      <c r="P92" s="290">
        <f t="shared" si="25"/>
        <v>58</v>
      </c>
      <c r="Q92" s="573">
        <f t="shared" si="18"/>
        <v>726</v>
      </c>
      <c r="R92" s="576"/>
      <c r="S92" s="573">
        <f t="shared" si="19"/>
        <v>512</v>
      </c>
      <c r="T92" s="576"/>
      <c r="U92" s="573">
        <f t="shared" si="20"/>
        <v>1238</v>
      </c>
      <c r="V92" s="577"/>
      <c r="W92" s="83"/>
      <c r="X92" s="83"/>
      <c r="Y92" s="83"/>
    </row>
    <row r="93" spans="1:29" ht="21" customHeight="1" thickBot="1">
      <c r="A93" s="292" t="s">
        <v>786</v>
      </c>
      <c r="B93" s="293" t="s">
        <v>316</v>
      </c>
      <c r="C93" s="293" t="s">
        <v>316</v>
      </c>
      <c r="D93" s="293" t="s">
        <v>316</v>
      </c>
      <c r="E93" s="293" t="s">
        <v>316</v>
      </c>
      <c r="F93" s="293" t="s">
        <v>316</v>
      </c>
      <c r="G93" s="293" t="s">
        <v>316</v>
      </c>
      <c r="H93" s="293" t="s">
        <v>316</v>
      </c>
      <c r="I93" s="293" t="s">
        <v>316</v>
      </c>
      <c r="J93" s="293" t="s">
        <v>316</v>
      </c>
      <c r="K93" s="293" t="s">
        <v>316</v>
      </c>
      <c r="L93" s="293" t="s">
        <v>316</v>
      </c>
      <c r="M93" s="293" t="s">
        <v>316</v>
      </c>
      <c r="N93" s="293" t="s">
        <v>316</v>
      </c>
      <c r="O93" s="293" t="s">
        <v>316</v>
      </c>
      <c r="P93" s="293" t="s">
        <v>316</v>
      </c>
      <c r="Q93" s="578">
        <f>SUM(N93,K93,H93,E93,B93,B47,E47,H47,K47,N47,Q47,T47)</f>
        <v>592</v>
      </c>
      <c r="R93" s="579"/>
      <c r="S93" s="578">
        <f t="shared" si="19"/>
        <v>444</v>
      </c>
      <c r="T93" s="579"/>
      <c r="U93" s="578">
        <f t="shared" si="20"/>
        <v>1036</v>
      </c>
      <c r="V93" s="580"/>
      <c r="W93" s="83"/>
      <c r="X93" s="83"/>
      <c r="Y93" s="83"/>
    </row>
    <row r="94" spans="1:29" s="6" customFormat="1" ht="18" customHeight="1">
      <c r="A94" s="400" t="s">
        <v>788</v>
      </c>
      <c r="B94" s="284"/>
      <c r="C94" s="284"/>
      <c r="D94" s="284"/>
      <c r="E94" s="284"/>
      <c r="F94" s="284"/>
      <c r="G94" s="284"/>
      <c r="H94" s="284"/>
      <c r="I94" s="284"/>
      <c r="J94" s="284"/>
      <c r="K94" s="284"/>
      <c r="L94" s="400" t="s">
        <v>789</v>
      </c>
      <c r="M94" s="285"/>
      <c r="N94" s="285"/>
      <c r="O94" s="286"/>
      <c r="P94" s="284"/>
      <c r="Q94" s="284"/>
      <c r="R94" s="284"/>
      <c r="S94" s="284"/>
      <c r="T94" s="284"/>
      <c r="U94" s="284"/>
      <c r="V94" s="284"/>
      <c r="W94" s="8"/>
      <c r="X94" s="8"/>
      <c r="Y94" s="8"/>
      <c r="Z94" s="8"/>
      <c r="AA94" s="8"/>
      <c r="AC94" s="7"/>
    </row>
    <row r="95" spans="1:29" ht="18" customHeight="1">
      <c r="A95" s="400" t="s">
        <v>790</v>
      </c>
      <c r="B95" s="287"/>
      <c r="C95" s="287"/>
      <c r="D95" s="287"/>
      <c r="E95" s="287"/>
      <c r="F95" s="287"/>
      <c r="G95" s="287"/>
      <c r="H95" s="287"/>
      <c r="I95" s="287"/>
      <c r="J95" s="287"/>
      <c r="K95" s="287"/>
      <c r="L95" s="400" t="s">
        <v>791</v>
      </c>
      <c r="M95" s="287"/>
      <c r="N95" s="287"/>
      <c r="O95" s="287"/>
      <c r="P95" s="287"/>
      <c r="Q95" s="287"/>
      <c r="R95" s="287"/>
      <c r="S95" s="287"/>
      <c r="T95" s="287"/>
      <c r="U95" s="287"/>
      <c r="V95" s="288" t="s">
        <v>736</v>
      </c>
    </row>
  </sheetData>
  <mergeCells count="146">
    <mergeCell ref="Q91:R91"/>
    <mergeCell ref="S91:T91"/>
    <mergeCell ref="U91:V91"/>
    <mergeCell ref="Q92:R92"/>
    <mergeCell ref="S92:T92"/>
    <mergeCell ref="U92:V92"/>
    <mergeCell ref="Q93:R93"/>
    <mergeCell ref="S93:T93"/>
    <mergeCell ref="U93:V93"/>
    <mergeCell ref="Q88:R88"/>
    <mergeCell ref="S88:T88"/>
    <mergeCell ref="U88:V88"/>
    <mergeCell ref="Q89:R89"/>
    <mergeCell ref="S89:T89"/>
    <mergeCell ref="U89:V89"/>
    <mergeCell ref="Q90:R90"/>
    <mergeCell ref="S90:T90"/>
    <mergeCell ref="U90:V90"/>
    <mergeCell ref="U84:V84"/>
    <mergeCell ref="U85:V85"/>
    <mergeCell ref="U86:V86"/>
    <mergeCell ref="U87:V87"/>
    <mergeCell ref="U79:V79"/>
    <mergeCell ref="U80:V80"/>
    <mergeCell ref="U81:V81"/>
    <mergeCell ref="U82:V82"/>
    <mergeCell ref="U83:V83"/>
    <mergeCell ref="U74:V74"/>
    <mergeCell ref="U75:V75"/>
    <mergeCell ref="U76:V76"/>
    <mergeCell ref="U77:V77"/>
    <mergeCell ref="U78:V78"/>
    <mergeCell ref="U69:V69"/>
    <mergeCell ref="U70:V70"/>
    <mergeCell ref="U71:V71"/>
    <mergeCell ref="U72:V72"/>
    <mergeCell ref="U73:V73"/>
    <mergeCell ref="U64:V64"/>
    <mergeCell ref="U65:V65"/>
    <mergeCell ref="U66:V66"/>
    <mergeCell ref="U67:V67"/>
    <mergeCell ref="U68:V68"/>
    <mergeCell ref="S87:T87"/>
    <mergeCell ref="U50:V50"/>
    <mergeCell ref="U51:V51"/>
    <mergeCell ref="U52:V52"/>
    <mergeCell ref="U53:V53"/>
    <mergeCell ref="U54:V54"/>
    <mergeCell ref="U55:V55"/>
    <mergeCell ref="U56:V56"/>
    <mergeCell ref="U57:V57"/>
    <mergeCell ref="U58:V58"/>
    <mergeCell ref="U59:V59"/>
    <mergeCell ref="U60:V60"/>
    <mergeCell ref="U61:V61"/>
    <mergeCell ref="U62:V62"/>
    <mergeCell ref="U63:V63"/>
    <mergeCell ref="S82:T82"/>
    <mergeCell ref="S83:T83"/>
    <mergeCell ref="S84:T84"/>
    <mergeCell ref="S85:T85"/>
    <mergeCell ref="S86:T86"/>
    <mergeCell ref="S77:T77"/>
    <mergeCell ref="S78:T78"/>
    <mergeCell ref="S79:T79"/>
    <mergeCell ref="S80:T80"/>
    <mergeCell ref="S81:T81"/>
    <mergeCell ref="S72:T72"/>
    <mergeCell ref="S73:T73"/>
    <mergeCell ref="S74:T74"/>
    <mergeCell ref="S75:T75"/>
    <mergeCell ref="S76:T76"/>
    <mergeCell ref="S67:T67"/>
    <mergeCell ref="S68:T68"/>
    <mergeCell ref="S69:T69"/>
    <mergeCell ref="S70:T70"/>
    <mergeCell ref="S71:T71"/>
    <mergeCell ref="S62:T62"/>
    <mergeCell ref="S63:T63"/>
    <mergeCell ref="S64:T64"/>
    <mergeCell ref="S65:T65"/>
    <mergeCell ref="S66:T66"/>
    <mergeCell ref="Q85:R85"/>
    <mergeCell ref="Q86:R86"/>
    <mergeCell ref="Q87:R87"/>
    <mergeCell ref="S50:T50"/>
    <mergeCell ref="S51:T51"/>
    <mergeCell ref="S52:T52"/>
    <mergeCell ref="S53:T53"/>
    <mergeCell ref="S54:T54"/>
    <mergeCell ref="S55:T55"/>
    <mergeCell ref="S56:T56"/>
    <mergeCell ref="S57:T57"/>
    <mergeCell ref="S58:T58"/>
    <mergeCell ref="S59:T59"/>
    <mergeCell ref="S60:T60"/>
    <mergeCell ref="S61:T61"/>
    <mergeCell ref="Q80:R80"/>
    <mergeCell ref="Q81:R81"/>
    <mergeCell ref="Q82:R82"/>
    <mergeCell ref="Q83:R83"/>
    <mergeCell ref="Q84:R84"/>
    <mergeCell ref="Q75:R75"/>
    <mergeCell ref="Q76:R76"/>
    <mergeCell ref="Q77:R77"/>
    <mergeCell ref="Q78:R78"/>
    <mergeCell ref="Q79:R79"/>
    <mergeCell ref="Q70:R70"/>
    <mergeCell ref="Q71:R71"/>
    <mergeCell ref="Q72:R72"/>
    <mergeCell ref="Q73:R73"/>
    <mergeCell ref="Q74:R74"/>
    <mergeCell ref="Q65:R65"/>
    <mergeCell ref="Q66:R66"/>
    <mergeCell ref="Q67:R67"/>
    <mergeCell ref="Q68:R68"/>
    <mergeCell ref="Q69:R69"/>
    <mergeCell ref="Q60:R60"/>
    <mergeCell ref="Q61:R61"/>
    <mergeCell ref="Q62:R62"/>
    <mergeCell ref="Q63:R63"/>
    <mergeCell ref="Q64:R64"/>
    <mergeCell ref="Q55:R55"/>
    <mergeCell ref="Q56:R56"/>
    <mergeCell ref="Q57:R57"/>
    <mergeCell ref="Q58:R58"/>
    <mergeCell ref="Q59:R59"/>
    <mergeCell ref="Q52:R52"/>
    <mergeCell ref="Q53:R53"/>
    <mergeCell ref="Q54:R54"/>
    <mergeCell ref="E3:G3"/>
    <mergeCell ref="H3:J3"/>
    <mergeCell ref="K3:M3"/>
    <mergeCell ref="N3:P3"/>
    <mergeCell ref="Q49:V49"/>
    <mergeCell ref="N49:P49"/>
    <mergeCell ref="E49:G49"/>
    <mergeCell ref="A1:H1"/>
    <mergeCell ref="H49:J49"/>
    <mergeCell ref="T3:V3"/>
    <mergeCell ref="K49:M49"/>
    <mergeCell ref="B3:D3"/>
    <mergeCell ref="Q3:S3"/>
    <mergeCell ref="B49:D49"/>
    <mergeCell ref="Q50:R50"/>
    <mergeCell ref="Q51:R51"/>
  </mergeCells>
  <phoneticPr fontId="2"/>
  <pageMargins left="0.78740157480314965" right="0.78740157480314965" top="0.78740157480314965" bottom="0.59055118110236227" header="0.51181102362204722" footer="0.31496062992125984"/>
  <pageSetup paperSize="9" firstPageNumber="178" orientation="portrait" r:id="rId1"/>
  <headerFooter alignWithMargins="0">
    <oddFooter>&amp;C&amp;"ＭＳ 明朝,標準"-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view="pageBreakPreview" zoomScaleNormal="100" zoomScaleSheetLayoutView="100" workbookViewId="0">
      <selection activeCell="I39" sqref="I39"/>
    </sheetView>
  </sheetViews>
  <sheetFormatPr defaultRowHeight="13.5" outlineLevelRow="1"/>
  <cols>
    <col min="1" max="1" width="8.5" customWidth="1"/>
    <col min="2" max="2" width="5.75" customWidth="1"/>
    <col min="3" max="3" width="7.375" customWidth="1"/>
    <col min="4" max="4" width="4.625" customWidth="1"/>
    <col min="5" max="5" width="7.375" customWidth="1"/>
    <col min="6" max="6" width="6.875" customWidth="1"/>
    <col min="7" max="7" width="8.25" customWidth="1"/>
    <col min="8" max="8" width="6.875" customWidth="1"/>
    <col min="9" max="9" width="7.375" customWidth="1"/>
    <col min="10" max="10" width="4.625" customWidth="1"/>
    <col min="11" max="11" width="7.375" customWidth="1"/>
    <col min="12" max="12" width="4.625" customWidth="1"/>
    <col min="13" max="13" width="7.375" customWidth="1"/>
    <col min="14" max="14" width="7.5" customWidth="1"/>
    <col min="15" max="15" width="8.375" customWidth="1"/>
    <col min="16" max="16" width="7.5" customWidth="1"/>
    <col min="17" max="18" width="8.375" customWidth="1"/>
    <col min="19" max="19" width="9.5" customWidth="1"/>
    <col min="20" max="20" width="7.375" customWidth="1"/>
    <col min="21" max="21" width="9.625" customWidth="1"/>
    <col min="22" max="22" width="8.625" customWidth="1"/>
    <col min="23" max="23" width="11.125" customWidth="1"/>
  </cols>
  <sheetData>
    <row r="1" spans="1:22" ht="22.5" customHeight="1">
      <c r="A1" s="417" t="s">
        <v>907</v>
      </c>
      <c r="B1" s="417"/>
      <c r="C1" s="417"/>
      <c r="D1" s="417"/>
      <c r="E1" s="417"/>
      <c r="F1" s="417"/>
      <c r="G1" s="417"/>
    </row>
    <row r="2" spans="1:22" ht="22.5" customHeight="1" thickBot="1">
      <c r="T2" s="3"/>
      <c r="U2" s="3"/>
    </row>
    <row r="3" spans="1:22">
      <c r="A3" s="20"/>
      <c r="B3" s="583" t="s">
        <v>596</v>
      </c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5"/>
      <c r="T3" s="589"/>
      <c r="U3" s="589"/>
      <c r="V3" s="2"/>
    </row>
    <row r="4" spans="1:22">
      <c r="A4" s="28" t="s">
        <v>502</v>
      </c>
      <c r="B4" s="431" t="s">
        <v>385</v>
      </c>
      <c r="C4" s="431"/>
      <c r="D4" s="431" t="s">
        <v>386</v>
      </c>
      <c r="E4" s="431"/>
      <c r="F4" s="431" t="s">
        <v>387</v>
      </c>
      <c r="G4" s="431"/>
      <c r="H4" s="431" t="s">
        <v>388</v>
      </c>
      <c r="I4" s="431"/>
      <c r="J4" s="431" t="s">
        <v>389</v>
      </c>
      <c r="K4" s="431"/>
      <c r="L4" s="431" t="s">
        <v>390</v>
      </c>
      <c r="M4" s="431"/>
      <c r="N4" s="431" t="s">
        <v>391</v>
      </c>
      <c r="O4" s="431"/>
      <c r="P4" s="431" t="s">
        <v>392</v>
      </c>
      <c r="Q4" s="431"/>
      <c r="R4" s="431" t="s">
        <v>158</v>
      </c>
      <c r="S4" s="581"/>
      <c r="T4" s="582"/>
      <c r="U4" s="582"/>
      <c r="V4" s="2"/>
    </row>
    <row r="5" spans="1:22">
      <c r="A5" s="17"/>
      <c r="B5" s="124" t="s">
        <v>384</v>
      </c>
      <c r="C5" s="15" t="s">
        <v>393</v>
      </c>
      <c r="D5" s="124" t="s">
        <v>384</v>
      </c>
      <c r="E5" s="15" t="s">
        <v>393</v>
      </c>
      <c r="F5" s="15" t="s">
        <v>384</v>
      </c>
      <c r="G5" s="15" t="s">
        <v>393</v>
      </c>
      <c r="H5" s="15" t="s">
        <v>384</v>
      </c>
      <c r="I5" s="15" t="s">
        <v>393</v>
      </c>
      <c r="J5" s="124" t="s">
        <v>394</v>
      </c>
      <c r="K5" s="15" t="s">
        <v>393</v>
      </c>
      <c r="L5" s="124" t="s">
        <v>384</v>
      </c>
      <c r="M5" s="15" t="s">
        <v>393</v>
      </c>
      <c r="N5" s="15" t="s">
        <v>384</v>
      </c>
      <c r="O5" s="15" t="s">
        <v>393</v>
      </c>
      <c r="P5" s="15" t="s">
        <v>384</v>
      </c>
      <c r="Q5" s="15" t="s">
        <v>393</v>
      </c>
      <c r="R5" s="15" t="s">
        <v>394</v>
      </c>
      <c r="S5" s="16" t="s">
        <v>393</v>
      </c>
      <c r="T5" s="85"/>
      <c r="U5" s="85"/>
      <c r="V5" s="2"/>
    </row>
    <row r="6" spans="1:22" ht="7.5" customHeight="1">
      <c r="A6" s="23"/>
      <c r="B6" s="24" t="s">
        <v>375</v>
      </c>
      <c r="C6" s="24" t="s">
        <v>32</v>
      </c>
      <c r="D6" s="24" t="s">
        <v>376</v>
      </c>
      <c r="E6" s="24" t="s">
        <v>32</v>
      </c>
      <c r="F6" s="24" t="s">
        <v>376</v>
      </c>
      <c r="G6" s="24" t="s">
        <v>32</v>
      </c>
      <c r="H6" s="24" t="s">
        <v>376</v>
      </c>
      <c r="I6" s="24" t="s">
        <v>32</v>
      </c>
      <c r="J6" s="24" t="s">
        <v>376</v>
      </c>
      <c r="K6" s="24" t="s">
        <v>32</v>
      </c>
      <c r="L6" s="24" t="s">
        <v>376</v>
      </c>
      <c r="M6" s="24" t="s">
        <v>55</v>
      </c>
      <c r="N6" s="24" t="s">
        <v>395</v>
      </c>
      <c r="O6" s="24" t="s">
        <v>43</v>
      </c>
      <c r="P6" s="24" t="s">
        <v>376</v>
      </c>
      <c r="Q6" s="24" t="s">
        <v>43</v>
      </c>
      <c r="R6" s="24" t="s">
        <v>379</v>
      </c>
      <c r="S6" s="25" t="s">
        <v>27</v>
      </c>
      <c r="T6" s="5"/>
      <c r="U6" s="5"/>
      <c r="V6" s="2"/>
    </row>
    <row r="7" spans="1:22" ht="15.75" hidden="1" customHeight="1" outlineLevel="1">
      <c r="A7" s="298" t="s">
        <v>593</v>
      </c>
      <c r="B7" s="299">
        <v>22</v>
      </c>
      <c r="C7" s="299">
        <v>4146</v>
      </c>
      <c r="D7" s="299">
        <v>10</v>
      </c>
      <c r="E7" s="299">
        <v>1680</v>
      </c>
      <c r="F7" s="299">
        <v>522</v>
      </c>
      <c r="G7" s="299">
        <v>21347</v>
      </c>
      <c r="H7" s="299">
        <v>40</v>
      </c>
      <c r="I7" s="299">
        <v>13601</v>
      </c>
      <c r="J7" s="299">
        <v>145</v>
      </c>
      <c r="K7" s="299">
        <v>28884</v>
      </c>
      <c r="L7" s="299">
        <v>9</v>
      </c>
      <c r="M7" s="299">
        <v>1210</v>
      </c>
      <c r="N7" s="299">
        <v>197</v>
      </c>
      <c r="O7" s="299">
        <v>21796</v>
      </c>
      <c r="P7" s="299">
        <v>219</v>
      </c>
      <c r="Q7" s="299">
        <v>17829</v>
      </c>
      <c r="R7" s="299">
        <v>1164</v>
      </c>
      <c r="S7" s="300">
        <v>110493</v>
      </c>
      <c r="T7" s="86"/>
      <c r="U7" s="86"/>
      <c r="V7" s="2"/>
    </row>
    <row r="8" spans="1:22" ht="22.5" hidden="1" customHeight="1" outlineLevel="1">
      <c r="A8" s="301" t="s">
        <v>594</v>
      </c>
      <c r="B8" s="302">
        <v>19</v>
      </c>
      <c r="C8" s="302">
        <v>3056</v>
      </c>
      <c r="D8" s="302">
        <v>65</v>
      </c>
      <c r="E8" s="302">
        <v>5352</v>
      </c>
      <c r="F8" s="302">
        <v>445</v>
      </c>
      <c r="G8" s="302">
        <v>15379</v>
      </c>
      <c r="H8" s="302">
        <v>80</v>
      </c>
      <c r="I8" s="302">
        <v>16666</v>
      </c>
      <c r="J8" s="302">
        <v>122</v>
      </c>
      <c r="K8" s="302">
        <v>24423</v>
      </c>
      <c r="L8" s="302">
        <v>10</v>
      </c>
      <c r="M8" s="302">
        <v>1723</v>
      </c>
      <c r="N8" s="302">
        <v>207</v>
      </c>
      <c r="O8" s="302">
        <v>11787</v>
      </c>
      <c r="P8" s="302">
        <v>397</v>
      </c>
      <c r="Q8" s="302">
        <v>29600</v>
      </c>
      <c r="R8" s="302">
        <v>1345</v>
      </c>
      <c r="S8" s="303">
        <v>107986</v>
      </c>
      <c r="T8" s="86"/>
      <c r="U8" s="86"/>
      <c r="V8" s="2"/>
    </row>
    <row r="9" spans="1:22" ht="22.5" hidden="1" customHeight="1" outlineLevel="1">
      <c r="A9" s="301" t="s">
        <v>210</v>
      </c>
      <c r="B9" s="302">
        <v>30</v>
      </c>
      <c r="C9" s="302">
        <v>5310</v>
      </c>
      <c r="D9" s="302">
        <v>49</v>
      </c>
      <c r="E9" s="302">
        <v>4631</v>
      </c>
      <c r="F9" s="302">
        <v>377</v>
      </c>
      <c r="G9" s="302">
        <v>8716</v>
      </c>
      <c r="H9" s="302">
        <v>113</v>
      </c>
      <c r="I9" s="302">
        <v>18682</v>
      </c>
      <c r="J9" s="302">
        <v>104</v>
      </c>
      <c r="K9" s="302">
        <v>20055</v>
      </c>
      <c r="L9" s="302">
        <v>0</v>
      </c>
      <c r="M9" s="302">
        <v>0</v>
      </c>
      <c r="N9" s="302">
        <v>213</v>
      </c>
      <c r="O9" s="302">
        <v>12400</v>
      </c>
      <c r="P9" s="302">
        <v>495</v>
      </c>
      <c r="Q9" s="302">
        <v>38881</v>
      </c>
      <c r="R9" s="302">
        <v>1381</v>
      </c>
      <c r="S9" s="303">
        <v>108675</v>
      </c>
      <c r="T9" s="86"/>
      <c r="U9" s="86"/>
      <c r="V9" s="2"/>
    </row>
    <row r="10" spans="1:22" ht="22.5" hidden="1" customHeight="1" outlineLevel="1">
      <c r="A10" s="301" t="s">
        <v>211</v>
      </c>
      <c r="B10" s="302">
        <v>11</v>
      </c>
      <c r="C10" s="302">
        <v>2118</v>
      </c>
      <c r="D10" s="302">
        <v>59</v>
      </c>
      <c r="E10" s="302">
        <v>6263</v>
      </c>
      <c r="F10" s="302">
        <v>295</v>
      </c>
      <c r="G10" s="302">
        <v>5544</v>
      </c>
      <c r="H10" s="302">
        <v>133</v>
      </c>
      <c r="I10" s="302">
        <v>22389</v>
      </c>
      <c r="J10" s="302">
        <v>83</v>
      </c>
      <c r="K10" s="302">
        <v>19903</v>
      </c>
      <c r="L10" s="302">
        <v>11</v>
      </c>
      <c r="M10" s="302">
        <v>2100</v>
      </c>
      <c r="N10" s="302">
        <v>150</v>
      </c>
      <c r="O10" s="302">
        <v>10072</v>
      </c>
      <c r="P10" s="302">
        <v>652</v>
      </c>
      <c r="Q10" s="302">
        <v>42376</v>
      </c>
      <c r="R10" s="302">
        <v>1394</v>
      </c>
      <c r="S10" s="303">
        <v>110765</v>
      </c>
      <c r="T10" s="86"/>
      <c r="U10" s="86"/>
      <c r="V10" s="2"/>
    </row>
    <row r="11" spans="1:22" ht="22.5" hidden="1" customHeight="1" outlineLevel="1">
      <c r="A11" s="301" t="s">
        <v>212</v>
      </c>
      <c r="B11" s="302">
        <v>26</v>
      </c>
      <c r="C11" s="302">
        <v>2799</v>
      </c>
      <c r="D11" s="302">
        <v>92</v>
      </c>
      <c r="E11" s="302">
        <v>10046</v>
      </c>
      <c r="F11" s="302">
        <v>547</v>
      </c>
      <c r="G11" s="302">
        <v>16410</v>
      </c>
      <c r="H11" s="302">
        <v>112</v>
      </c>
      <c r="I11" s="302">
        <v>23202</v>
      </c>
      <c r="J11" s="302">
        <v>92</v>
      </c>
      <c r="K11" s="302">
        <v>19202</v>
      </c>
      <c r="L11" s="302">
        <v>20</v>
      </c>
      <c r="M11" s="302">
        <v>3200</v>
      </c>
      <c r="N11" s="302">
        <v>195</v>
      </c>
      <c r="O11" s="302">
        <v>19765</v>
      </c>
      <c r="P11" s="302">
        <v>430</v>
      </c>
      <c r="Q11" s="302">
        <v>29821</v>
      </c>
      <c r="R11" s="302">
        <v>1514</v>
      </c>
      <c r="S11" s="303">
        <v>124445</v>
      </c>
      <c r="T11" s="86"/>
      <c r="U11" s="86"/>
      <c r="V11" s="2"/>
    </row>
    <row r="12" spans="1:22" ht="22.5" hidden="1" customHeight="1" outlineLevel="1">
      <c r="A12" s="301" t="s">
        <v>213</v>
      </c>
      <c r="B12" s="302">
        <v>20</v>
      </c>
      <c r="C12" s="302">
        <v>3274</v>
      </c>
      <c r="D12" s="302">
        <v>66</v>
      </c>
      <c r="E12" s="302">
        <v>5748</v>
      </c>
      <c r="F12" s="302">
        <v>576</v>
      </c>
      <c r="G12" s="302">
        <v>15089</v>
      </c>
      <c r="H12" s="302">
        <v>157</v>
      </c>
      <c r="I12" s="302">
        <v>20700</v>
      </c>
      <c r="J12" s="302">
        <v>90</v>
      </c>
      <c r="K12" s="302">
        <v>19696</v>
      </c>
      <c r="L12" s="302">
        <v>13</v>
      </c>
      <c r="M12" s="302">
        <v>2777</v>
      </c>
      <c r="N12" s="302">
        <v>361</v>
      </c>
      <c r="O12" s="302">
        <v>29276</v>
      </c>
      <c r="P12" s="302">
        <v>437</v>
      </c>
      <c r="Q12" s="302">
        <v>36476</v>
      </c>
      <c r="R12" s="302">
        <v>1720</v>
      </c>
      <c r="S12" s="303">
        <v>133036</v>
      </c>
      <c r="T12" s="86"/>
      <c r="U12" s="86"/>
      <c r="V12" s="2"/>
    </row>
    <row r="13" spans="1:22" ht="22.5" hidden="1" customHeight="1" outlineLevel="1">
      <c r="A13" s="301" t="s">
        <v>214</v>
      </c>
      <c r="B13" s="302">
        <v>20</v>
      </c>
      <c r="C13" s="302">
        <v>3573</v>
      </c>
      <c r="D13" s="302">
        <v>36</v>
      </c>
      <c r="E13" s="302">
        <v>3169</v>
      </c>
      <c r="F13" s="302">
        <v>396</v>
      </c>
      <c r="G13" s="302">
        <v>8812</v>
      </c>
      <c r="H13" s="302">
        <v>135</v>
      </c>
      <c r="I13" s="302">
        <v>23406</v>
      </c>
      <c r="J13" s="302">
        <v>76</v>
      </c>
      <c r="K13" s="302">
        <v>16638</v>
      </c>
      <c r="L13" s="302">
        <v>17</v>
      </c>
      <c r="M13" s="302">
        <v>3462</v>
      </c>
      <c r="N13" s="302">
        <v>487</v>
      </c>
      <c r="O13" s="302">
        <v>25726</v>
      </c>
      <c r="P13" s="302">
        <v>395</v>
      </c>
      <c r="Q13" s="302">
        <v>45002</v>
      </c>
      <c r="R13" s="302">
        <v>1562</v>
      </c>
      <c r="S13" s="303">
        <v>129788</v>
      </c>
      <c r="T13" s="86"/>
      <c r="U13" s="86"/>
      <c r="V13" s="2"/>
    </row>
    <row r="14" spans="1:22" ht="22.5" hidden="1" customHeight="1" outlineLevel="1">
      <c r="A14" s="301" t="s">
        <v>215</v>
      </c>
      <c r="B14" s="302">
        <v>22</v>
      </c>
      <c r="C14" s="302">
        <v>4284</v>
      </c>
      <c r="D14" s="302">
        <v>29</v>
      </c>
      <c r="E14" s="302">
        <v>3848</v>
      </c>
      <c r="F14" s="302">
        <v>384</v>
      </c>
      <c r="G14" s="302">
        <v>8502</v>
      </c>
      <c r="H14" s="302">
        <v>143</v>
      </c>
      <c r="I14" s="302">
        <v>30247</v>
      </c>
      <c r="J14" s="302">
        <v>69</v>
      </c>
      <c r="K14" s="302">
        <v>16416</v>
      </c>
      <c r="L14" s="302">
        <v>19</v>
      </c>
      <c r="M14" s="302">
        <v>4210</v>
      </c>
      <c r="N14" s="302">
        <v>605</v>
      </c>
      <c r="O14" s="302">
        <v>31956</v>
      </c>
      <c r="P14" s="302">
        <v>438</v>
      </c>
      <c r="Q14" s="302">
        <v>43054</v>
      </c>
      <c r="R14" s="302">
        <v>1709</v>
      </c>
      <c r="S14" s="303">
        <v>142517</v>
      </c>
      <c r="T14" s="86"/>
      <c r="U14" s="86"/>
      <c r="V14" s="2"/>
    </row>
    <row r="15" spans="1:22" ht="22.5" hidden="1" customHeight="1" outlineLevel="1">
      <c r="A15" s="301" t="s">
        <v>216</v>
      </c>
      <c r="B15" s="302">
        <v>17</v>
      </c>
      <c r="C15" s="302">
        <v>2146</v>
      </c>
      <c r="D15" s="302">
        <v>23</v>
      </c>
      <c r="E15" s="302">
        <v>3590</v>
      </c>
      <c r="F15" s="302">
        <v>378</v>
      </c>
      <c r="G15" s="302">
        <v>8599</v>
      </c>
      <c r="H15" s="302">
        <v>133</v>
      </c>
      <c r="I15" s="302">
        <v>36264</v>
      </c>
      <c r="J15" s="302">
        <v>47</v>
      </c>
      <c r="K15" s="302">
        <v>11050</v>
      </c>
      <c r="L15" s="302">
        <v>15</v>
      </c>
      <c r="M15" s="302">
        <v>3461</v>
      </c>
      <c r="N15" s="302">
        <v>635</v>
      </c>
      <c r="O15" s="302">
        <v>37250</v>
      </c>
      <c r="P15" s="302">
        <v>397</v>
      </c>
      <c r="Q15" s="302">
        <v>36061</v>
      </c>
      <c r="R15" s="302">
        <v>1645</v>
      </c>
      <c r="S15" s="303">
        <v>138421</v>
      </c>
      <c r="T15" s="86"/>
      <c r="U15" s="86"/>
      <c r="V15" s="2"/>
    </row>
    <row r="16" spans="1:22" ht="22.5" hidden="1" customHeight="1" outlineLevel="1">
      <c r="A16" s="301" t="s">
        <v>217</v>
      </c>
      <c r="B16" s="302">
        <v>18</v>
      </c>
      <c r="C16" s="302">
        <v>1731</v>
      </c>
      <c r="D16" s="302">
        <v>32</v>
      </c>
      <c r="E16" s="302">
        <v>3097</v>
      </c>
      <c r="F16" s="302">
        <v>386</v>
      </c>
      <c r="G16" s="302">
        <v>8370</v>
      </c>
      <c r="H16" s="302">
        <v>110</v>
      </c>
      <c r="I16" s="302">
        <v>47640</v>
      </c>
      <c r="J16" s="302">
        <v>48</v>
      </c>
      <c r="K16" s="302">
        <v>10672</v>
      </c>
      <c r="L16" s="302">
        <v>17</v>
      </c>
      <c r="M16" s="302">
        <v>4611</v>
      </c>
      <c r="N16" s="302">
        <v>587</v>
      </c>
      <c r="O16" s="302">
        <v>38397</v>
      </c>
      <c r="P16" s="302">
        <v>377</v>
      </c>
      <c r="Q16" s="302">
        <v>33139</v>
      </c>
      <c r="R16" s="302">
        <v>1575</v>
      </c>
      <c r="S16" s="303">
        <v>147657</v>
      </c>
      <c r="T16" s="86"/>
      <c r="U16" s="86"/>
      <c r="V16" s="2"/>
    </row>
    <row r="17" spans="1:22" ht="22.5" hidden="1" customHeight="1" outlineLevel="1">
      <c r="A17" s="301" t="s">
        <v>218</v>
      </c>
      <c r="B17" s="302">
        <v>18</v>
      </c>
      <c r="C17" s="302">
        <v>1447</v>
      </c>
      <c r="D17" s="302">
        <v>16</v>
      </c>
      <c r="E17" s="302">
        <v>2142</v>
      </c>
      <c r="F17" s="302">
        <v>455</v>
      </c>
      <c r="G17" s="302">
        <v>9257</v>
      </c>
      <c r="H17" s="302">
        <v>107</v>
      </c>
      <c r="I17" s="302">
        <v>32760</v>
      </c>
      <c r="J17" s="302">
        <v>35</v>
      </c>
      <c r="K17" s="302">
        <v>8677</v>
      </c>
      <c r="L17" s="302">
        <v>12</v>
      </c>
      <c r="M17" s="302">
        <v>4325</v>
      </c>
      <c r="N17" s="302">
        <v>595</v>
      </c>
      <c r="O17" s="302">
        <v>37409</v>
      </c>
      <c r="P17" s="302">
        <v>447</v>
      </c>
      <c r="Q17" s="302">
        <v>42356</v>
      </c>
      <c r="R17" s="302">
        <v>1685</v>
      </c>
      <c r="S17" s="303">
        <v>138373</v>
      </c>
      <c r="T17" s="86"/>
      <c r="U17" s="86"/>
      <c r="V17" s="2"/>
    </row>
    <row r="18" spans="1:22" ht="22.5" hidden="1" customHeight="1" outlineLevel="1">
      <c r="A18" s="301" t="s">
        <v>219</v>
      </c>
      <c r="B18" s="302">
        <v>58</v>
      </c>
      <c r="C18" s="302">
        <v>3226</v>
      </c>
      <c r="D18" s="302">
        <v>17</v>
      </c>
      <c r="E18" s="302">
        <v>1538</v>
      </c>
      <c r="F18" s="302">
        <v>493</v>
      </c>
      <c r="G18" s="302">
        <v>9481</v>
      </c>
      <c r="H18" s="302">
        <v>357</v>
      </c>
      <c r="I18" s="302">
        <v>33955</v>
      </c>
      <c r="J18" s="302">
        <v>115</v>
      </c>
      <c r="K18" s="302">
        <v>5842</v>
      </c>
      <c r="L18" s="302">
        <v>30</v>
      </c>
      <c r="M18" s="302">
        <v>4565</v>
      </c>
      <c r="N18" s="302">
        <v>863</v>
      </c>
      <c r="O18" s="302">
        <v>39768</v>
      </c>
      <c r="P18" s="302">
        <v>848</v>
      </c>
      <c r="Q18" s="302">
        <v>49195</v>
      </c>
      <c r="R18" s="302">
        <v>2781</v>
      </c>
      <c r="S18" s="303">
        <v>147570</v>
      </c>
      <c r="T18" s="86"/>
      <c r="U18" s="86"/>
      <c r="V18" s="2"/>
    </row>
    <row r="19" spans="1:22" ht="22.5" hidden="1" customHeight="1" outlineLevel="1">
      <c r="A19" s="301" t="s">
        <v>220</v>
      </c>
      <c r="B19" s="302">
        <v>45</v>
      </c>
      <c r="C19" s="302">
        <v>1758</v>
      </c>
      <c r="D19" s="302">
        <v>11</v>
      </c>
      <c r="E19" s="302">
        <v>1184</v>
      </c>
      <c r="F19" s="302">
        <v>424</v>
      </c>
      <c r="G19" s="302">
        <v>10855</v>
      </c>
      <c r="H19" s="302">
        <v>427</v>
      </c>
      <c r="I19" s="302">
        <v>35754</v>
      </c>
      <c r="J19" s="302">
        <v>81</v>
      </c>
      <c r="K19" s="302">
        <v>4379</v>
      </c>
      <c r="L19" s="302">
        <v>35</v>
      </c>
      <c r="M19" s="302">
        <v>5790</v>
      </c>
      <c r="N19" s="302">
        <v>943</v>
      </c>
      <c r="O19" s="302">
        <v>38468</v>
      </c>
      <c r="P19" s="302">
        <v>663</v>
      </c>
      <c r="Q19" s="302">
        <v>32320</v>
      </c>
      <c r="R19" s="302">
        <v>2629</v>
      </c>
      <c r="S19" s="303">
        <v>130508</v>
      </c>
      <c r="T19" s="86"/>
      <c r="U19" s="86"/>
      <c r="V19" s="2"/>
    </row>
    <row r="20" spans="1:22" ht="22.5" hidden="1" customHeight="1" outlineLevel="1">
      <c r="A20" s="301" t="s">
        <v>595</v>
      </c>
      <c r="B20" s="302">
        <v>29</v>
      </c>
      <c r="C20" s="302">
        <v>1581</v>
      </c>
      <c r="D20" s="302">
        <v>38</v>
      </c>
      <c r="E20" s="302">
        <v>4179</v>
      </c>
      <c r="F20" s="302">
        <v>446</v>
      </c>
      <c r="G20" s="302">
        <v>9386</v>
      </c>
      <c r="H20" s="302">
        <v>383</v>
      </c>
      <c r="I20" s="302">
        <v>23435</v>
      </c>
      <c r="J20" s="302">
        <v>116</v>
      </c>
      <c r="K20" s="302">
        <v>5870</v>
      </c>
      <c r="L20" s="302">
        <v>26</v>
      </c>
      <c r="M20" s="302">
        <v>5501</v>
      </c>
      <c r="N20" s="302">
        <v>994</v>
      </c>
      <c r="O20" s="302">
        <v>39544</v>
      </c>
      <c r="P20" s="302">
        <v>768</v>
      </c>
      <c r="Q20" s="302">
        <v>36806</v>
      </c>
      <c r="R20" s="302">
        <v>2800</v>
      </c>
      <c r="S20" s="303">
        <v>126302</v>
      </c>
      <c r="T20" s="86"/>
      <c r="U20" s="86"/>
      <c r="V20" s="2"/>
    </row>
    <row r="21" spans="1:22" ht="22.5" hidden="1" customHeight="1" outlineLevel="1">
      <c r="A21" s="301" t="s">
        <v>221</v>
      </c>
      <c r="B21" s="302">
        <v>35</v>
      </c>
      <c r="C21" s="302">
        <v>1392</v>
      </c>
      <c r="D21" s="302">
        <v>40</v>
      </c>
      <c r="E21" s="302">
        <v>3108</v>
      </c>
      <c r="F21" s="302">
        <v>450</v>
      </c>
      <c r="G21" s="302">
        <v>8556</v>
      </c>
      <c r="H21" s="302">
        <v>357</v>
      </c>
      <c r="I21" s="302">
        <v>19339</v>
      </c>
      <c r="J21" s="302">
        <v>20</v>
      </c>
      <c r="K21" s="302">
        <v>2513</v>
      </c>
      <c r="L21" s="302">
        <v>36</v>
      </c>
      <c r="M21" s="302">
        <v>8628</v>
      </c>
      <c r="N21" s="302">
        <v>986</v>
      </c>
      <c r="O21" s="302">
        <v>40318</v>
      </c>
      <c r="P21" s="302">
        <v>789</v>
      </c>
      <c r="Q21" s="302">
        <v>36564</v>
      </c>
      <c r="R21" s="302">
        <v>2713</v>
      </c>
      <c r="S21" s="303">
        <v>120418</v>
      </c>
      <c r="T21" s="86"/>
      <c r="U21" s="86"/>
      <c r="V21" s="2"/>
    </row>
    <row r="22" spans="1:22" ht="22.5" hidden="1" customHeight="1" outlineLevel="1">
      <c r="A22" s="301" t="s">
        <v>222</v>
      </c>
      <c r="B22" s="302">
        <v>37</v>
      </c>
      <c r="C22" s="302">
        <v>1955</v>
      </c>
      <c r="D22" s="302">
        <v>15</v>
      </c>
      <c r="E22" s="302">
        <v>1216</v>
      </c>
      <c r="F22" s="302">
        <v>399</v>
      </c>
      <c r="G22" s="302">
        <v>7894</v>
      </c>
      <c r="H22" s="302">
        <v>308</v>
      </c>
      <c r="I22" s="302">
        <v>14296</v>
      </c>
      <c r="J22" s="302">
        <v>13</v>
      </c>
      <c r="K22" s="302">
        <v>3427</v>
      </c>
      <c r="L22" s="302">
        <v>36</v>
      </c>
      <c r="M22" s="302">
        <v>6853</v>
      </c>
      <c r="N22" s="302">
        <v>1006</v>
      </c>
      <c r="O22" s="302">
        <v>38931</v>
      </c>
      <c r="P22" s="302">
        <v>921</v>
      </c>
      <c r="Q22" s="302">
        <v>45126</v>
      </c>
      <c r="R22" s="302">
        <v>2735</v>
      </c>
      <c r="S22" s="303">
        <v>119698</v>
      </c>
      <c r="T22" s="86"/>
      <c r="U22" s="86"/>
      <c r="V22" s="2"/>
    </row>
    <row r="23" spans="1:22" ht="22.5" hidden="1" customHeight="1" outlineLevel="1">
      <c r="A23" s="301" t="s">
        <v>223</v>
      </c>
      <c r="B23" s="302">
        <v>40</v>
      </c>
      <c r="C23" s="302">
        <v>1848</v>
      </c>
      <c r="D23" s="302">
        <v>15</v>
      </c>
      <c r="E23" s="302">
        <v>1011</v>
      </c>
      <c r="F23" s="302">
        <v>357</v>
      </c>
      <c r="G23" s="302">
        <v>7848</v>
      </c>
      <c r="H23" s="302">
        <v>301</v>
      </c>
      <c r="I23" s="302">
        <v>11890</v>
      </c>
      <c r="J23" s="302">
        <v>9</v>
      </c>
      <c r="K23" s="302">
        <v>2555</v>
      </c>
      <c r="L23" s="302">
        <v>35</v>
      </c>
      <c r="M23" s="302">
        <v>6609</v>
      </c>
      <c r="N23" s="302">
        <v>826</v>
      </c>
      <c r="O23" s="302">
        <v>36013</v>
      </c>
      <c r="P23" s="302">
        <v>828</v>
      </c>
      <c r="Q23" s="302">
        <v>30947</v>
      </c>
      <c r="R23" s="302">
        <v>2411</v>
      </c>
      <c r="S23" s="303">
        <v>98721</v>
      </c>
      <c r="T23" s="86"/>
      <c r="U23" s="86"/>
      <c r="V23" s="2"/>
    </row>
    <row r="24" spans="1:22" ht="22.5" hidden="1" customHeight="1" outlineLevel="1">
      <c r="A24" s="301" t="s">
        <v>224</v>
      </c>
      <c r="B24" s="302">
        <v>42</v>
      </c>
      <c r="C24" s="302">
        <v>3359</v>
      </c>
      <c r="D24" s="302">
        <v>13</v>
      </c>
      <c r="E24" s="302">
        <v>1819</v>
      </c>
      <c r="F24" s="302">
        <v>397</v>
      </c>
      <c r="G24" s="302">
        <v>8170</v>
      </c>
      <c r="H24" s="302">
        <v>403</v>
      </c>
      <c r="I24" s="302">
        <v>14955</v>
      </c>
      <c r="J24" s="302">
        <v>12</v>
      </c>
      <c r="K24" s="302">
        <v>3045</v>
      </c>
      <c r="L24" s="302">
        <v>31</v>
      </c>
      <c r="M24" s="302">
        <v>5887</v>
      </c>
      <c r="N24" s="302">
        <v>1003</v>
      </c>
      <c r="O24" s="302">
        <v>37065</v>
      </c>
      <c r="P24" s="302">
        <v>892</v>
      </c>
      <c r="Q24" s="302">
        <v>31111</v>
      </c>
      <c r="R24" s="302">
        <v>2793</v>
      </c>
      <c r="S24" s="303">
        <v>105411</v>
      </c>
      <c r="T24" s="86"/>
      <c r="U24" s="86"/>
      <c r="V24" s="2"/>
    </row>
    <row r="25" spans="1:22" ht="22.5" hidden="1" customHeight="1" outlineLevel="1">
      <c r="A25" s="301" t="s">
        <v>225</v>
      </c>
      <c r="B25" s="302">
        <v>27</v>
      </c>
      <c r="C25" s="302">
        <v>1720</v>
      </c>
      <c r="D25" s="302">
        <v>5</v>
      </c>
      <c r="E25" s="302">
        <v>550</v>
      </c>
      <c r="F25" s="302">
        <v>396</v>
      </c>
      <c r="G25" s="302">
        <v>7589</v>
      </c>
      <c r="H25" s="302">
        <v>391</v>
      </c>
      <c r="I25" s="302">
        <v>16906</v>
      </c>
      <c r="J25" s="302">
        <v>9</v>
      </c>
      <c r="K25" s="302">
        <v>2169</v>
      </c>
      <c r="L25" s="302">
        <v>28</v>
      </c>
      <c r="M25" s="302">
        <v>5989</v>
      </c>
      <c r="N25" s="302">
        <v>1005</v>
      </c>
      <c r="O25" s="302">
        <v>36860</v>
      </c>
      <c r="P25" s="302">
        <v>858</v>
      </c>
      <c r="Q25" s="302">
        <v>31371</v>
      </c>
      <c r="R25" s="302">
        <v>2719</v>
      </c>
      <c r="S25" s="303">
        <v>103154</v>
      </c>
      <c r="T25" s="86"/>
      <c r="U25" s="86"/>
      <c r="V25" s="2"/>
    </row>
    <row r="26" spans="1:22" ht="22.5" hidden="1" customHeight="1" outlineLevel="1">
      <c r="A26" s="301" t="s">
        <v>226</v>
      </c>
      <c r="B26" s="302">
        <v>66</v>
      </c>
      <c r="C26" s="302">
        <v>4164</v>
      </c>
      <c r="D26" s="302">
        <v>13</v>
      </c>
      <c r="E26" s="302">
        <v>1396</v>
      </c>
      <c r="F26" s="302">
        <v>406</v>
      </c>
      <c r="G26" s="302">
        <v>8662</v>
      </c>
      <c r="H26" s="302">
        <v>395</v>
      </c>
      <c r="I26" s="302">
        <v>11937</v>
      </c>
      <c r="J26" s="302">
        <v>5</v>
      </c>
      <c r="K26" s="302">
        <v>1072</v>
      </c>
      <c r="L26" s="302">
        <v>49</v>
      </c>
      <c r="M26" s="302">
        <v>7229</v>
      </c>
      <c r="N26" s="302">
        <v>944</v>
      </c>
      <c r="O26" s="302">
        <v>32929</v>
      </c>
      <c r="P26" s="302">
        <v>842</v>
      </c>
      <c r="Q26" s="302">
        <v>34993</v>
      </c>
      <c r="R26" s="302">
        <v>2720</v>
      </c>
      <c r="S26" s="303">
        <v>102382</v>
      </c>
      <c r="T26" s="86"/>
      <c r="U26" s="86"/>
      <c r="V26" s="2"/>
    </row>
    <row r="27" spans="1:22" ht="22.5" hidden="1" customHeight="1" outlineLevel="1">
      <c r="A27" s="301" t="s">
        <v>227</v>
      </c>
      <c r="B27" s="302">
        <v>44</v>
      </c>
      <c r="C27" s="302">
        <v>3917</v>
      </c>
      <c r="D27" s="302">
        <v>14</v>
      </c>
      <c r="E27" s="302">
        <v>1256</v>
      </c>
      <c r="F27" s="302">
        <v>379</v>
      </c>
      <c r="G27" s="302">
        <v>8921</v>
      </c>
      <c r="H27" s="302">
        <v>300</v>
      </c>
      <c r="I27" s="302">
        <v>8519</v>
      </c>
      <c r="J27" s="302">
        <v>6</v>
      </c>
      <c r="K27" s="302">
        <v>1079</v>
      </c>
      <c r="L27" s="302">
        <v>33</v>
      </c>
      <c r="M27" s="302">
        <v>5653</v>
      </c>
      <c r="N27" s="302">
        <v>1014</v>
      </c>
      <c r="O27" s="302">
        <v>32137</v>
      </c>
      <c r="P27" s="302">
        <v>753</v>
      </c>
      <c r="Q27" s="302">
        <v>32291</v>
      </c>
      <c r="R27" s="302">
        <v>2543</v>
      </c>
      <c r="S27" s="303">
        <v>93773</v>
      </c>
      <c r="T27" s="86"/>
      <c r="U27" s="86"/>
      <c r="V27" s="2"/>
    </row>
    <row r="28" spans="1:22" ht="15" hidden="1" customHeight="1" outlineLevel="1">
      <c r="A28" s="298" t="s">
        <v>551</v>
      </c>
      <c r="B28" s="299">
        <v>24</v>
      </c>
      <c r="C28" s="299">
        <v>1170</v>
      </c>
      <c r="D28" s="299">
        <v>16</v>
      </c>
      <c r="E28" s="299">
        <v>1825</v>
      </c>
      <c r="F28" s="299">
        <v>432</v>
      </c>
      <c r="G28" s="299">
        <v>10578</v>
      </c>
      <c r="H28" s="299">
        <v>332</v>
      </c>
      <c r="I28" s="299">
        <v>9306</v>
      </c>
      <c r="J28" s="299">
        <v>4</v>
      </c>
      <c r="K28" s="299">
        <v>913</v>
      </c>
      <c r="L28" s="299">
        <v>13</v>
      </c>
      <c r="M28" s="299">
        <v>6088</v>
      </c>
      <c r="N28" s="299">
        <v>1031</v>
      </c>
      <c r="O28" s="299">
        <v>32934</v>
      </c>
      <c r="P28" s="299">
        <v>616</v>
      </c>
      <c r="Q28" s="299">
        <v>23747</v>
      </c>
      <c r="R28" s="299">
        <v>2468</v>
      </c>
      <c r="S28" s="300">
        <v>86561</v>
      </c>
      <c r="T28" s="86"/>
      <c r="U28" s="86"/>
      <c r="V28" s="2"/>
    </row>
    <row r="29" spans="1:22" ht="20.25" hidden="1" customHeight="1" outlineLevel="1">
      <c r="A29" s="26" t="s">
        <v>228</v>
      </c>
      <c r="B29" s="34">
        <v>13</v>
      </c>
      <c r="C29" s="34">
        <v>1874</v>
      </c>
      <c r="D29" s="34">
        <v>4</v>
      </c>
      <c r="E29" s="34">
        <v>432</v>
      </c>
      <c r="F29" s="34">
        <v>410</v>
      </c>
      <c r="G29" s="34">
        <v>9547</v>
      </c>
      <c r="H29" s="34">
        <v>399</v>
      </c>
      <c r="I29" s="34">
        <v>9472</v>
      </c>
      <c r="J29" s="34">
        <v>2</v>
      </c>
      <c r="K29" s="34">
        <v>247</v>
      </c>
      <c r="L29" s="34">
        <v>10</v>
      </c>
      <c r="M29" s="34">
        <v>3898</v>
      </c>
      <c r="N29" s="34">
        <v>954</v>
      </c>
      <c r="O29" s="34">
        <v>29291</v>
      </c>
      <c r="P29" s="34">
        <v>846</v>
      </c>
      <c r="Q29" s="34">
        <v>34570</v>
      </c>
      <c r="R29" s="34">
        <v>2638</v>
      </c>
      <c r="S29" s="72">
        <v>89331</v>
      </c>
      <c r="T29" s="86"/>
      <c r="U29" s="86"/>
      <c r="V29" s="2"/>
    </row>
    <row r="30" spans="1:22" ht="20.25" hidden="1" customHeight="1" outlineLevel="1">
      <c r="A30" s="26" t="s">
        <v>229</v>
      </c>
      <c r="B30" s="34">
        <v>9</v>
      </c>
      <c r="C30" s="34">
        <v>1007</v>
      </c>
      <c r="D30" s="34">
        <v>4</v>
      </c>
      <c r="E30" s="34">
        <v>625</v>
      </c>
      <c r="F30" s="34">
        <v>419</v>
      </c>
      <c r="G30" s="34">
        <v>8884</v>
      </c>
      <c r="H30" s="34">
        <v>338</v>
      </c>
      <c r="I30" s="34">
        <v>9877</v>
      </c>
      <c r="J30" s="66" t="s">
        <v>126</v>
      </c>
      <c r="K30" s="66" t="s">
        <v>126</v>
      </c>
      <c r="L30" s="34">
        <v>7</v>
      </c>
      <c r="M30" s="34">
        <v>3437</v>
      </c>
      <c r="N30" s="34">
        <v>684</v>
      </c>
      <c r="O30" s="34">
        <v>24501</v>
      </c>
      <c r="P30" s="34">
        <v>1046</v>
      </c>
      <c r="Q30" s="34">
        <v>42448</v>
      </c>
      <c r="R30" s="34">
        <v>2507</v>
      </c>
      <c r="S30" s="35">
        <v>90779</v>
      </c>
      <c r="T30" s="86"/>
      <c r="U30" s="86"/>
      <c r="V30" s="2"/>
    </row>
    <row r="31" spans="1:22" ht="20.25" hidden="1" customHeight="1" outlineLevel="1">
      <c r="A31" s="26" t="s">
        <v>230</v>
      </c>
      <c r="B31" s="34">
        <v>5</v>
      </c>
      <c r="C31" s="34">
        <v>454</v>
      </c>
      <c r="D31" s="34">
        <v>2</v>
      </c>
      <c r="E31" s="34">
        <v>214</v>
      </c>
      <c r="F31" s="34">
        <v>385</v>
      </c>
      <c r="G31" s="34">
        <v>8335</v>
      </c>
      <c r="H31" s="34">
        <v>364</v>
      </c>
      <c r="I31" s="34">
        <v>7586</v>
      </c>
      <c r="J31" s="34">
        <v>1</v>
      </c>
      <c r="K31" s="34">
        <v>350</v>
      </c>
      <c r="L31" s="34">
        <v>6</v>
      </c>
      <c r="M31" s="34">
        <v>3340</v>
      </c>
      <c r="N31" s="34">
        <v>453</v>
      </c>
      <c r="O31" s="34">
        <v>14670</v>
      </c>
      <c r="P31" s="34">
        <v>1171</v>
      </c>
      <c r="Q31" s="34">
        <v>44181</v>
      </c>
      <c r="R31" s="34">
        <v>2387</v>
      </c>
      <c r="S31" s="35">
        <v>79130</v>
      </c>
      <c r="T31" s="86"/>
      <c r="U31" s="86"/>
      <c r="V31" s="2"/>
    </row>
    <row r="32" spans="1:22" ht="20.25" hidden="1" customHeight="1" outlineLevel="1">
      <c r="A32" s="111" t="s">
        <v>231</v>
      </c>
      <c r="B32" s="112">
        <v>11</v>
      </c>
      <c r="C32" s="112">
        <v>499</v>
      </c>
      <c r="D32" s="112">
        <v>1</v>
      </c>
      <c r="E32" s="112">
        <v>17</v>
      </c>
      <c r="F32" s="112">
        <v>413</v>
      </c>
      <c r="G32" s="112">
        <v>8499</v>
      </c>
      <c r="H32" s="112">
        <v>292</v>
      </c>
      <c r="I32" s="112">
        <v>7348</v>
      </c>
      <c r="J32" s="200" t="s">
        <v>126</v>
      </c>
      <c r="K32" s="200" t="s">
        <v>126</v>
      </c>
      <c r="L32" s="112">
        <v>10</v>
      </c>
      <c r="M32" s="112">
        <v>3477</v>
      </c>
      <c r="N32" s="112">
        <v>596</v>
      </c>
      <c r="O32" s="112">
        <v>19584</v>
      </c>
      <c r="P32" s="112">
        <v>1001</v>
      </c>
      <c r="Q32" s="112">
        <v>43904</v>
      </c>
      <c r="R32" s="112">
        <v>2324</v>
      </c>
      <c r="S32" s="113">
        <v>83328</v>
      </c>
      <c r="T32" s="86"/>
      <c r="U32" s="86"/>
      <c r="V32" s="2"/>
    </row>
    <row r="33" spans="1:22" ht="15" customHeight="1" collapsed="1">
      <c r="A33" s="31" t="s">
        <v>793</v>
      </c>
      <c r="B33" s="218">
        <v>6</v>
      </c>
      <c r="C33" s="218">
        <v>369</v>
      </c>
      <c r="D33" s="218">
        <v>15</v>
      </c>
      <c r="E33" s="218">
        <v>635</v>
      </c>
      <c r="F33" s="218">
        <v>374</v>
      </c>
      <c r="G33" s="218">
        <v>6834</v>
      </c>
      <c r="H33" s="218">
        <v>319</v>
      </c>
      <c r="I33" s="218">
        <v>8009</v>
      </c>
      <c r="J33" s="218">
        <v>1</v>
      </c>
      <c r="K33" s="218">
        <v>299</v>
      </c>
      <c r="L33" s="218">
        <v>17</v>
      </c>
      <c r="M33" s="218">
        <v>6055</v>
      </c>
      <c r="N33" s="218">
        <v>556</v>
      </c>
      <c r="O33" s="218">
        <v>18978</v>
      </c>
      <c r="P33" s="218">
        <v>890</v>
      </c>
      <c r="Q33" s="218">
        <v>39960</v>
      </c>
      <c r="R33" s="218">
        <v>2178</v>
      </c>
      <c r="S33" s="219">
        <v>81139</v>
      </c>
      <c r="T33" s="86"/>
      <c r="U33" s="86"/>
      <c r="V33" s="2"/>
    </row>
    <row r="34" spans="1:22" ht="20.25" customHeight="1">
      <c r="A34" s="70" t="s">
        <v>232</v>
      </c>
      <c r="B34" s="191" t="s">
        <v>737</v>
      </c>
      <c r="C34" s="191" t="s">
        <v>737</v>
      </c>
      <c r="D34" s="191" t="s">
        <v>737</v>
      </c>
      <c r="E34" s="191" t="s">
        <v>737</v>
      </c>
      <c r="F34" s="71">
        <v>415</v>
      </c>
      <c r="G34" s="71">
        <v>8645</v>
      </c>
      <c r="H34" s="71">
        <v>434</v>
      </c>
      <c r="I34" s="71">
        <v>8442</v>
      </c>
      <c r="J34" s="191" t="s">
        <v>126</v>
      </c>
      <c r="K34" s="191" t="s">
        <v>126</v>
      </c>
      <c r="L34" s="71">
        <v>27</v>
      </c>
      <c r="M34" s="71">
        <v>5611</v>
      </c>
      <c r="N34" s="71">
        <v>444</v>
      </c>
      <c r="O34" s="71">
        <v>15446</v>
      </c>
      <c r="P34" s="71">
        <v>911</v>
      </c>
      <c r="Q34" s="71">
        <v>46076</v>
      </c>
      <c r="R34" s="71">
        <v>2231</v>
      </c>
      <c r="S34" s="72">
        <v>84220</v>
      </c>
      <c r="T34" s="86"/>
      <c r="U34" s="86"/>
      <c r="V34" s="2"/>
    </row>
    <row r="35" spans="1:22" ht="20.25" customHeight="1">
      <c r="A35" s="26" t="s">
        <v>233</v>
      </c>
      <c r="B35" s="34">
        <v>14</v>
      </c>
      <c r="C35" s="34">
        <v>340</v>
      </c>
      <c r="D35" s="34">
        <v>3</v>
      </c>
      <c r="E35" s="34">
        <v>150</v>
      </c>
      <c r="F35" s="34">
        <v>399</v>
      </c>
      <c r="G35" s="34">
        <v>7312</v>
      </c>
      <c r="H35" s="34">
        <v>350</v>
      </c>
      <c r="I35" s="34">
        <v>7065</v>
      </c>
      <c r="J35" s="66" t="s">
        <v>126</v>
      </c>
      <c r="K35" s="66" t="s">
        <v>126</v>
      </c>
      <c r="L35" s="34">
        <v>25</v>
      </c>
      <c r="M35" s="34">
        <v>7264</v>
      </c>
      <c r="N35" s="34">
        <v>535</v>
      </c>
      <c r="O35" s="34">
        <v>18624</v>
      </c>
      <c r="P35" s="34">
        <v>815</v>
      </c>
      <c r="Q35" s="34">
        <v>38629</v>
      </c>
      <c r="R35" s="34">
        <v>2141</v>
      </c>
      <c r="S35" s="35">
        <v>79384</v>
      </c>
      <c r="T35" s="86"/>
      <c r="U35" s="86"/>
      <c r="V35" s="2"/>
    </row>
    <row r="36" spans="1:22" ht="20.25" customHeight="1">
      <c r="A36" s="26" t="s">
        <v>234</v>
      </c>
      <c r="B36" s="191" t="s">
        <v>737</v>
      </c>
      <c r="C36" s="191" t="s">
        <v>737</v>
      </c>
      <c r="D36" s="191" t="s">
        <v>737</v>
      </c>
      <c r="E36" s="191" t="s">
        <v>737</v>
      </c>
      <c r="F36" s="34">
        <v>295</v>
      </c>
      <c r="G36" s="34">
        <v>4535</v>
      </c>
      <c r="H36" s="34">
        <v>352</v>
      </c>
      <c r="I36" s="34">
        <v>5286</v>
      </c>
      <c r="J36" s="66" t="s">
        <v>126</v>
      </c>
      <c r="K36" s="66" t="s">
        <v>126</v>
      </c>
      <c r="L36" s="34">
        <v>43</v>
      </c>
      <c r="M36" s="34">
        <v>7052</v>
      </c>
      <c r="N36" s="34">
        <v>537</v>
      </c>
      <c r="O36" s="34">
        <v>14896</v>
      </c>
      <c r="P36" s="34">
        <v>470</v>
      </c>
      <c r="Q36" s="34">
        <v>21108</v>
      </c>
      <c r="R36" s="34">
        <v>1697</v>
      </c>
      <c r="S36" s="35">
        <v>52877</v>
      </c>
      <c r="T36" s="86"/>
      <c r="U36" s="86"/>
      <c r="V36" s="2"/>
    </row>
    <row r="37" spans="1:22" ht="20.25" customHeight="1">
      <c r="A37" s="26" t="s">
        <v>235</v>
      </c>
      <c r="B37" s="191" t="s">
        <v>737</v>
      </c>
      <c r="C37" s="191" t="s">
        <v>737</v>
      </c>
      <c r="D37" s="191" t="s">
        <v>737</v>
      </c>
      <c r="E37" s="191" t="s">
        <v>737</v>
      </c>
      <c r="F37" s="34">
        <v>224</v>
      </c>
      <c r="G37" s="34">
        <v>4294</v>
      </c>
      <c r="H37" s="34">
        <v>296</v>
      </c>
      <c r="I37" s="34">
        <v>6864</v>
      </c>
      <c r="J37" s="66" t="s">
        <v>126</v>
      </c>
      <c r="K37" s="66" t="s">
        <v>126</v>
      </c>
      <c r="L37" s="34">
        <v>41</v>
      </c>
      <c r="M37" s="34">
        <v>8067</v>
      </c>
      <c r="N37" s="34">
        <v>495</v>
      </c>
      <c r="O37" s="34">
        <v>8942</v>
      </c>
      <c r="P37" s="34">
        <v>467</v>
      </c>
      <c r="Q37" s="34">
        <v>19092</v>
      </c>
      <c r="R37" s="34">
        <v>1523</v>
      </c>
      <c r="S37" s="35">
        <v>47259</v>
      </c>
      <c r="T37" s="86"/>
      <c r="U37" s="86"/>
      <c r="V37" s="2"/>
    </row>
    <row r="38" spans="1:22" ht="20.25" customHeight="1">
      <c r="A38" s="26" t="s">
        <v>236</v>
      </c>
      <c r="B38" s="34">
        <v>2</v>
      </c>
      <c r="C38" s="34">
        <v>251</v>
      </c>
      <c r="D38" s="34">
        <v>9</v>
      </c>
      <c r="E38" s="34">
        <v>717</v>
      </c>
      <c r="F38" s="34">
        <v>191</v>
      </c>
      <c r="G38" s="34">
        <v>3996</v>
      </c>
      <c r="H38" s="34">
        <v>202</v>
      </c>
      <c r="I38" s="34">
        <v>7842</v>
      </c>
      <c r="J38" s="66" t="s">
        <v>126</v>
      </c>
      <c r="K38" s="66" t="s">
        <v>126</v>
      </c>
      <c r="L38" s="34">
        <v>21</v>
      </c>
      <c r="M38" s="34">
        <v>5373</v>
      </c>
      <c r="N38" s="34">
        <v>463</v>
      </c>
      <c r="O38" s="34">
        <v>10341</v>
      </c>
      <c r="P38" s="34">
        <v>527</v>
      </c>
      <c r="Q38" s="34">
        <v>19838</v>
      </c>
      <c r="R38" s="34">
        <v>1415</v>
      </c>
      <c r="S38" s="35">
        <v>48358</v>
      </c>
      <c r="T38" s="86"/>
      <c r="U38" s="86"/>
      <c r="V38" s="2"/>
    </row>
    <row r="39" spans="1:22" ht="20.25" customHeight="1">
      <c r="A39" s="70" t="s">
        <v>545</v>
      </c>
      <c r="B39" s="71">
        <v>5</v>
      </c>
      <c r="C39" s="71">
        <v>998</v>
      </c>
      <c r="D39" s="71">
        <v>5</v>
      </c>
      <c r="E39" s="71">
        <v>475</v>
      </c>
      <c r="F39" s="71">
        <v>207</v>
      </c>
      <c r="G39" s="71">
        <v>4880</v>
      </c>
      <c r="H39" s="71">
        <v>290</v>
      </c>
      <c r="I39" s="71">
        <v>9466</v>
      </c>
      <c r="J39" s="191" t="s">
        <v>126</v>
      </c>
      <c r="K39" s="191" t="s">
        <v>126</v>
      </c>
      <c r="L39" s="71">
        <v>20</v>
      </c>
      <c r="M39" s="71">
        <v>3304</v>
      </c>
      <c r="N39" s="71">
        <v>200</v>
      </c>
      <c r="O39" s="71">
        <v>4585</v>
      </c>
      <c r="P39" s="71">
        <v>592</v>
      </c>
      <c r="Q39" s="71">
        <v>21357</v>
      </c>
      <c r="R39" s="71">
        <v>1319</v>
      </c>
      <c r="S39" s="72">
        <v>45065</v>
      </c>
      <c r="T39" s="86"/>
      <c r="U39" s="86"/>
      <c r="V39" s="2"/>
    </row>
    <row r="40" spans="1:22" ht="20.25" customHeight="1">
      <c r="A40" s="26" t="s">
        <v>546</v>
      </c>
      <c r="B40" s="34">
        <v>5</v>
      </c>
      <c r="C40" s="34">
        <v>425</v>
      </c>
      <c r="D40" s="34">
        <v>5</v>
      </c>
      <c r="E40" s="34">
        <v>489</v>
      </c>
      <c r="F40" s="34">
        <v>191</v>
      </c>
      <c r="G40" s="34">
        <v>3770</v>
      </c>
      <c r="H40" s="34">
        <v>249</v>
      </c>
      <c r="I40" s="34">
        <v>5592</v>
      </c>
      <c r="J40" s="66" t="s">
        <v>126</v>
      </c>
      <c r="K40" s="66" t="s">
        <v>126</v>
      </c>
      <c r="L40" s="34">
        <v>7</v>
      </c>
      <c r="M40" s="34">
        <v>720</v>
      </c>
      <c r="N40" s="34">
        <v>294</v>
      </c>
      <c r="O40" s="34">
        <v>6193</v>
      </c>
      <c r="P40" s="34">
        <v>505</v>
      </c>
      <c r="Q40" s="34">
        <v>28629</v>
      </c>
      <c r="R40" s="34">
        <v>1256</v>
      </c>
      <c r="S40" s="35">
        <v>45818</v>
      </c>
      <c r="T40" s="86"/>
      <c r="U40" s="86"/>
      <c r="V40" s="2"/>
    </row>
    <row r="41" spans="1:22" ht="20.25" customHeight="1">
      <c r="A41" s="26" t="s">
        <v>547</v>
      </c>
      <c r="B41" s="34">
        <v>13</v>
      </c>
      <c r="C41" s="34">
        <v>760</v>
      </c>
      <c r="D41" s="34">
        <v>2</v>
      </c>
      <c r="E41" s="34">
        <v>136</v>
      </c>
      <c r="F41" s="34">
        <v>155</v>
      </c>
      <c r="G41" s="34">
        <v>2766</v>
      </c>
      <c r="H41" s="34">
        <v>236</v>
      </c>
      <c r="I41" s="34">
        <v>4839</v>
      </c>
      <c r="J41" s="66" t="s">
        <v>126</v>
      </c>
      <c r="K41" s="66" t="s">
        <v>126</v>
      </c>
      <c r="L41" s="34">
        <v>4</v>
      </c>
      <c r="M41" s="34">
        <v>384</v>
      </c>
      <c r="N41" s="34">
        <v>259</v>
      </c>
      <c r="O41" s="34">
        <v>5555</v>
      </c>
      <c r="P41" s="34">
        <v>627</v>
      </c>
      <c r="Q41" s="34">
        <v>30782</v>
      </c>
      <c r="R41" s="34">
        <v>1296</v>
      </c>
      <c r="S41" s="35">
        <v>45222</v>
      </c>
      <c r="T41" s="86"/>
      <c r="U41" s="86"/>
      <c r="V41" s="2"/>
    </row>
    <row r="42" spans="1:22" ht="20.25" customHeight="1">
      <c r="A42" s="26" t="s">
        <v>548</v>
      </c>
      <c r="B42" s="34">
        <v>28</v>
      </c>
      <c r="C42" s="34">
        <v>1025</v>
      </c>
      <c r="D42" s="66" t="s">
        <v>126</v>
      </c>
      <c r="E42" s="66" t="s">
        <v>126</v>
      </c>
      <c r="F42" s="34">
        <v>143</v>
      </c>
      <c r="G42" s="34">
        <v>2344</v>
      </c>
      <c r="H42" s="34">
        <v>137</v>
      </c>
      <c r="I42" s="34">
        <v>2191</v>
      </c>
      <c r="J42" s="66" t="s">
        <v>126</v>
      </c>
      <c r="K42" s="66" t="s">
        <v>126</v>
      </c>
      <c r="L42" s="34">
        <v>2</v>
      </c>
      <c r="M42" s="34">
        <v>500</v>
      </c>
      <c r="N42" s="34">
        <v>173</v>
      </c>
      <c r="O42" s="34">
        <v>4365</v>
      </c>
      <c r="P42" s="34">
        <v>279</v>
      </c>
      <c r="Q42" s="34">
        <v>17232</v>
      </c>
      <c r="R42" s="34">
        <v>762</v>
      </c>
      <c r="S42" s="35">
        <v>27657</v>
      </c>
      <c r="T42" s="86"/>
      <c r="U42" s="86"/>
      <c r="V42" s="2"/>
    </row>
    <row r="43" spans="1:22" ht="20.25" customHeight="1">
      <c r="A43" s="281" t="s">
        <v>798</v>
      </c>
      <c r="B43" s="282">
        <v>18</v>
      </c>
      <c r="C43" s="282">
        <v>510</v>
      </c>
      <c r="D43" s="304" t="s">
        <v>126</v>
      </c>
      <c r="E43" s="304" t="s">
        <v>126</v>
      </c>
      <c r="F43" s="282">
        <v>138</v>
      </c>
      <c r="G43" s="282">
        <v>2215</v>
      </c>
      <c r="H43" s="282">
        <v>117</v>
      </c>
      <c r="I43" s="282">
        <v>1419</v>
      </c>
      <c r="J43" s="304" t="s">
        <v>126</v>
      </c>
      <c r="K43" s="304" t="s">
        <v>126</v>
      </c>
      <c r="L43" s="304" t="s">
        <v>126</v>
      </c>
      <c r="M43" s="304" t="s">
        <v>126</v>
      </c>
      <c r="N43" s="282">
        <v>251</v>
      </c>
      <c r="O43" s="282">
        <v>10072</v>
      </c>
      <c r="P43" s="282">
        <v>337</v>
      </c>
      <c r="Q43" s="282">
        <v>12958</v>
      </c>
      <c r="R43" s="282">
        <v>861</v>
      </c>
      <c r="S43" s="283">
        <v>27174</v>
      </c>
      <c r="T43" s="86"/>
      <c r="U43" s="86"/>
      <c r="V43" s="211"/>
    </row>
    <row r="44" spans="1:22" ht="20.25" customHeight="1">
      <c r="A44" s="289" t="s">
        <v>799</v>
      </c>
      <c r="B44" s="290">
        <v>25</v>
      </c>
      <c r="C44" s="290">
        <v>2517</v>
      </c>
      <c r="D44" s="305">
        <v>1</v>
      </c>
      <c r="E44" s="305">
        <v>46</v>
      </c>
      <c r="F44" s="290">
        <v>174</v>
      </c>
      <c r="G44" s="290">
        <v>3042</v>
      </c>
      <c r="H44" s="290">
        <v>76</v>
      </c>
      <c r="I44" s="290">
        <v>890</v>
      </c>
      <c r="J44" s="305" t="s">
        <v>126</v>
      </c>
      <c r="K44" s="305" t="s">
        <v>126</v>
      </c>
      <c r="L44" s="290">
        <v>3</v>
      </c>
      <c r="M44" s="290">
        <v>423</v>
      </c>
      <c r="N44" s="290">
        <v>296</v>
      </c>
      <c r="O44" s="290">
        <v>7360</v>
      </c>
      <c r="P44" s="290">
        <v>431</v>
      </c>
      <c r="Q44" s="290">
        <v>16565</v>
      </c>
      <c r="R44" s="290">
        <f>B44+D44+F44+H44+L44+N44+P44</f>
        <v>1006</v>
      </c>
      <c r="S44" s="291">
        <f>C44+E44+G44+I44+M44+O44+Q44</f>
        <v>30843</v>
      </c>
      <c r="T44" s="86"/>
      <c r="U44" s="86"/>
      <c r="V44" s="211"/>
    </row>
    <row r="45" spans="1:22" ht="20.25" customHeight="1">
      <c r="A45" s="289" t="s">
        <v>794</v>
      </c>
      <c r="B45" s="306">
        <v>7</v>
      </c>
      <c r="C45" s="306">
        <v>383</v>
      </c>
      <c r="D45" s="307" t="s">
        <v>126</v>
      </c>
      <c r="E45" s="307" t="s">
        <v>126</v>
      </c>
      <c r="F45" s="306">
        <v>161</v>
      </c>
      <c r="G45" s="306">
        <v>3505</v>
      </c>
      <c r="H45" s="306">
        <v>88</v>
      </c>
      <c r="I45" s="306">
        <v>2643</v>
      </c>
      <c r="J45" s="307" t="s">
        <v>126</v>
      </c>
      <c r="K45" s="307" t="s">
        <v>126</v>
      </c>
      <c r="L45" s="306">
        <v>12</v>
      </c>
      <c r="M45" s="306">
        <v>1972</v>
      </c>
      <c r="N45" s="306">
        <v>185</v>
      </c>
      <c r="O45" s="306">
        <v>4930</v>
      </c>
      <c r="P45" s="306">
        <v>655</v>
      </c>
      <c r="Q45" s="306">
        <v>19584</v>
      </c>
      <c r="R45" s="306">
        <f>B45+F45+H45+L45+N45+P45</f>
        <v>1108</v>
      </c>
      <c r="S45" s="308">
        <f>C45++G45+I45+M45+O45+Q45</f>
        <v>33017</v>
      </c>
      <c r="T45" s="86"/>
      <c r="U45" s="86"/>
      <c r="V45" s="211"/>
    </row>
    <row r="46" spans="1:22" ht="20.25" customHeight="1">
      <c r="A46" s="289" t="s">
        <v>795</v>
      </c>
      <c r="B46" s="306">
        <v>10</v>
      </c>
      <c r="C46" s="306">
        <v>230</v>
      </c>
      <c r="D46" s="307" t="s">
        <v>126</v>
      </c>
      <c r="E46" s="307" t="s">
        <v>126</v>
      </c>
      <c r="F46" s="306">
        <v>161</v>
      </c>
      <c r="G46" s="306">
        <v>2714</v>
      </c>
      <c r="H46" s="306">
        <v>83</v>
      </c>
      <c r="I46" s="306">
        <v>1920</v>
      </c>
      <c r="J46" s="307" t="s">
        <v>126</v>
      </c>
      <c r="K46" s="307" t="s">
        <v>126</v>
      </c>
      <c r="L46" s="306">
        <v>26</v>
      </c>
      <c r="M46" s="306">
        <v>930</v>
      </c>
      <c r="N46" s="306">
        <v>159</v>
      </c>
      <c r="O46" s="306">
        <v>4818</v>
      </c>
      <c r="P46" s="306">
        <v>662</v>
      </c>
      <c r="Q46" s="306">
        <v>18591</v>
      </c>
      <c r="R46" s="306">
        <f>B46+F46+H46+L46+N46+P46</f>
        <v>1101</v>
      </c>
      <c r="S46" s="308">
        <f>C46++G46+I46+M46+O46+Q46</f>
        <v>29203</v>
      </c>
      <c r="T46" s="86"/>
      <c r="U46" s="86"/>
      <c r="V46" s="211"/>
    </row>
    <row r="47" spans="1:22" ht="20.25" customHeight="1">
      <c r="A47" s="289" t="s">
        <v>796</v>
      </c>
      <c r="B47" s="306">
        <v>1</v>
      </c>
      <c r="C47" s="306">
        <v>220</v>
      </c>
      <c r="D47" s="307" t="s">
        <v>126</v>
      </c>
      <c r="E47" s="307" t="s">
        <v>126</v>
      </c>
      <c r="F47" s="306">
        <v>111</v>
      </c>
      <c r="G47" s="306">
        <v>2366</v>
      </c>
      <c r="H47" s="306">
        <v>32</v>
      </c>
      <c r="I47" s="306">
        <v>353</v>
      </c>
      <c r="J47" s="307" t="s">
        <v>126</v>
      </c>
      <c r="K47" s="307" t="s">
        <v>126</v>
      </c>
      <c r="L47" s="306">
        <v>12</v>
      </c>
      <c r="M47" s="306">
        <v>740</v>
      </c>
      <c r="N47" s="306">
        <v>66</v>
      </c>
      <c r="O47" s="306">
        <v>2390</v>
      </c>
      <c r="P47" s="306">
        <v>275</v>
      </c>
      <c r="Q47" s="306">
        <v>8043</v>
      </c>
      <c r="R47" s="306">
        <f>B47+F47+H47+L47+N47+P47</f>
        <v>497</v>
      </c>
      <c r="S47" s="308">
        <f>C47++G47+I47+M47+O47+Q47</f>
        <v>14112</v>
      </c>
      <c r="T47" s="86"/>
      <c r="U47" s="86"/>
      <c r="V47" s="211"/>
    </row>
    <row r="48" spans="1:22" ht="20.25" customHeight="1" thickBot="1">
      <c r="A48" s="292" t="s">
        <v>797</v>
      </c>
      <c r="B48" s="293">
        <v>10</v>
      </c>
      <c r="C48" s="293">
        <v>543</v>
      </c>
      <c r="D48" s="309" t="s">
        <v>126</v>
      </c>
      <c r="E48" s="309" t="s">
        <v>126</v>
      </c>
      <c r="F48" s="293">
        <v>10</v>
      </c>
      <c r="G48" s="293">
        <v>205</v>
      </c>
      <c r="H48" s="309" t="s">
        <v>126</v>
      </c>
      <c r="I48" s="309" t="s">
        <v>126</v>
      </c>
      <c r="J48" s="309" t="s">
        <v>126</v>
      </c>
      <c r="K48" s="309" t="s">
        <v>126</v>
      </c>
      <c r="L48" s="309" t="s">
        <v>126</v>
      </c>
      <c r="M48" s="309" t="s">
        <v>126</v>
      </c>
      <c r="N48" s="309" t="s">
        <v>126</v>
      </c>
      <c r="O48" s="309" t="s">
        <v>126</v>
      </c>
      <c r="P48" s="293">
        <v>17</v>
      </c>
      <c r="Q48" s="293">
        <v>1099</v>
      </c>
      <c r="R48" s="293">
        <f>B48+F48+P48</f>
        <v>37</v>
      </c>
      <c r="S48" s="294">
        <f>C48+G48+Q48</f>
        <v>1847</v>
      </c>
      <c r="T48" s="86"/>
      <c r="U48" s="86"/>
      <c r="V48" s="211"/>
    </row>
    <row r="49" spans="1:24" ht="14.25" thickBot="1">
      <c r="T49" s="3"/>
      <c r="U49" s="3"/>
    </row>
    <row r="50" spans="1:24" ht="14.25" customHeight="1">
      <c r="A50" s="20"/>
      <c r="B50" s="583" t="s">
        <v>597</v>
      </c>
      <c r="C50" s="584"/>
      <c r="D50" s="584"/>
      <c r="E50" s="584"/>
      <c r="F50" s="584"/>
      <c r="G50" s="584"/>
      <c r="H50" s="584"/>
      <c r="I50" s="584"/>
      <c r="J50" s="584"/>
      <c r="K50" s="584"/>
      <c r="L50" s="584"/>
      <c r="M50" s="584"/>
      <c r="N50" s="584"/>
      <c r="O50" s="584"/>
      <c r="P50" s="584"/>
      <c r="Q50" s="584"/>
      <c r="R50" s="584"/>
      <c r="S50" s="584"/>
      <c r="T50" s="584"/>
      <c r="U50" s="588"/>
      <c r="V50" s="586" t="s">
        <v>397</v>
      </c>
      <c r="W50" s="422"/>
      <c r="X50" s="2"/>
    </row>
    <row r="51" spans="1:24" ht="13.5" customHeight="1">
      <c r="A51" s="28" t="s">
        <v>502</v>
      </c>
      <c r="B51" s="431" t="s">
        <v>398</v>
      </c>
      <c r="C51" s="431"/>
      <c r="D51" s="431" t="s">
        <v>399</v>
      </c>
      <c r="E51" s="431"/>
      <c r="F51" s="431" t="s">
        <v>400</v>
      </c>
      <c r="G51" s="431"/>
      <c r="H51" s="431" t="s">
        <v>401</v>
      </c>
      <c r="I51" s="431"/>
      <c r="J51" s="431" t="s">
        <v>402</v>
      </c>
      <c r="K51" s="431"/>
      <c r="L51" s="431" t="s">
        <v>403</v>
      </c>
      <c r="M51" s="431"/>
      <c r="N51" s="431" t="s">
        <v>404</v>
      </c>
      <c r="O51" s="431"/>
      <c r="P51" s="431" t="s">
        <v>405</v>
      </c>
      <c r="Q51" s="431"/>
      <c r="R51" s="431" t="s">
        <v>392</v>
      </c>
      <c r="S51" s="431"/>
      <c r="T51" s="431" t="s">
        <v>158</v>
      </c>
      <c r="U51" s="432"/>
      <c r="V51" s="587"/>
      <c r="W51" s="430"/>
      <c r="X51" s="2"/>
    </row>
    <row r="52" spans="1:24">
      <c r="A52" s="17"/>
      <c r="B52" s="124" t="s">
        <v>406</v>
      </c>
      <c r="C52" s="15" t="s">
        <v>407</v>
      </c>
      <c r="D52" s="124" t="s">
        <v>394</v>
      </c>
      <c r="E52" s="15" t="s">
        <v>393</v>
      </c>
      <c r="F52" s="15" t="s">
        <v>384</v>
      </c>
      <c r="G52" s="15" t="s">
        <v>393</v>
      </c>
      <c r="H52" s="15" t="s">
        <v>384</v>
      </c>
      <c r="I52" s="15" t="s">
        <v>393</v>
      </c>
      <c r="J52" s="124" t="s">
        <v>384</v>
      </c>
      <c r="K52" s="15" t="s">
        <v>393</v>
      </c>
      <c r="L52" s="124" t="s">
        <v>384</v>
      </c>
      <c r="M52" s="15" t="s">
        <v>393</v>
      </c>
      <c r="N52" s="15" t="s">
        <v>384</v>
      </c>
      <c r="O52" s="15" t="s">
        <v>408</v>
      </c>
      <c r="P52" s="15" t="s">
        <v>384</v>
      </c>
      <c r="Q52" s="15" t="s">
        <v>408</v>
      </c>
      <c r="R52" s="15" t="s">
        <v>394</v>
      </c>
      <c r="S52" s="15" t="s">
        <v>409</v>
      </c>
      <c r="T52" s="15" t="s">
        <v>384</v>
      </c>
      <c r="U52" s="87" t="s">
        <v>393</v>
      </c>
      <c r="V52" s="88" t="s">
        <v>394</v>
      </c>
      <c r="W52" s="16" t="s">
        <v>409</v>
      </c>
      <c r="X52" s="2"/>
    </row>
    <row r="53" spans="1:24" ht="7.5" customHeight="1">
      <c r="A53" s="23"/>
      <c r="B53" s="24" t="s">
        <v>375</v>
      </c>
      <c r="C53" s="24" t="s">
        <v>32</v>
      </c>
      <c r="D53" s="24" t="s">
        <v>375</v>
      </c>
      <c r="E53" s="24" t="s">
        <v>32</v>
      </c>
      <c r="F53" s="24" t="s">
        <v>376</v>
      </c>
      <c r="G53" s="24" t="s">
        <v>32</v>
      </c>
      <c r="H53" s="24" t="s">
        <v>376</v>
      </c>
      <c r="I53" s="24" t="s">
        <v>32</v>
      </c>
      <c r="J53" s="24" t="s">
        <v>376</v>
      </c>
      <c r="K53" s="24" t="s">
        <v>32</v>
      </c>
      <c r="L53" s="24" t="s">
        <v>376</v>
      </c>
      <c r="M53" s="24" t="s">
        <v>32</v>
      </c>
      <c r="N53" s="24" t="s">
        <v>376</v>
      </c>
      <c r="O53" s="24" t="s">
        <v>43</v>
      </c>
      <c r="P53" s="24" t="s">
        <v>376</v>
      </c>
      <c r="Q53" s="24" t="s">
        <v>43</v>
      </c>
      <c r="R53" s="24" t="s">
        <v>376</v>
      </c>
      <c r="S53" s="24" t="s">
        <v>43</v>
      </c>
      <c r="T53" s="24" t="s">
        <v>376</v>
      </c>
      <c r="U53" s="61" t="s">
        <v>43</v>
      </c>
      <c r="V53" s="89" t="s">
        <v>379</v>
      </c>
      <c r="W53" s="25" t="s">
        <v>27</v>
      </c>
      <c r="X53" s="2"/>
    </row>
    <row r="54" spans="1:24" s="92" customFormat="1" ht="21.75" hidden="1" customHeight="1" outlineLevel="1">
      <c r="A54" s="31" t="s">
        <v>593</v>
      </c>
      <c r="B54" s="32">
        <v>7</v>
      </c>
      <c r="C54" s="32">
        <v>3045</v>
      </c>
      <c r="D54" s="32">
        <v>11</v>
      </c>
      <c r="E54" s="32">
        <v>3701</v>
      </c>
      <c r="F54" s="32">
        <v>4</v>
      </c>
      <c r="G54" s="32">
        <v>810</v>
      </c>
      <c r="H54" s="32">
        <v>3</v>
      </c>
      <c r="I54" s="32">
        <v>529</v>
      </c>
      <c r="J54" s="32">
        <v>6</v>
      </c>
      <c r="K54" s="32">
        <v>4676</v>
      </c>
      <c r="L54" s="32">
        <v>5</v>
      </c>
      <c r="M54" s="32">
        <v>5180</v>
      </c>
      <c r="N54" s="32">
        <v>6</v>
      </c>
      <c r="O54" s="32">
        <v>3290</v>
      </c>
      <c r="P54" s="32">
        <v>7</v>
      </c>
      <c r="Q54" s="32">
        <v>5280</v>
      </c>
      <c r="R54" s="32">
        <v>14</v>
      </c>
      <c r="S54" s="32">
        <v>4725</v>
      </c>
      <c r="T54" s="32">
        <v>63</v>
      </c>
      <c r="U54" s="62">
        <v>31236</v>
      </c>
      <c r="V54" s="90">
        <v>1227</v>
      </c>
      <c r="W54" s="33">
        <v>141729</v>
      </c>
      <c r="X54" s="91"/>
    </row>
    <row r="55" spans="1:24" s="92" customFormat="1" ht="21.75" hidden="1" customHeight="1" outlineLevel="1">
      <c r="A55" s="26" t="s">
        <v>594</v>
      </c>
      <c r="B55" s="34">
        <v>8</v>
      </c>
      <c r="C55" s="34">
        <v>2215</v>
      </c>
      <c r="D55" s="34">
        <v>15</v>
      </c>
      <c r="E55" s="34">
        <v>4590</v>
      </c>
      <c r="F55" s="34">
        <v>4</v>
      </c>
      <c r="G55" s="34">
        <v>188</v>
      </c>
      <c r="H55" s="34">
        <v>7</v>
      </c>
      <c r="I55" s="34">
        <v>1957</v>
      </c>
      <c r="J55" s="34">
        <v>11</v>
      </c>
      <c r="K55" s="34">
        <v>4425</v>
      </c>
      <c r="L55" s="34">
        <v>5</v>
      </c>
      <c r="M55" s="34">
        <v>3370</v>
      </c>
      <c r="N55" s="34">
        <v>12</v>
      </c>
      <c r="O55" s="34">
        <v>1446</v>
      </c>
      <c r="P55" s="34">
        <v>13</v>
      </c>
      <c r="Q55" s="34">
        <v>3372</v>
      </c>
      <c r="R55" s="34">
        <v>23</v>
      </c>
      <c r="S55" s="34">
        <v>2280</v>
      </c>
      <c r="T55" s="34">
        <v>98</v>
      </c>
      <c r="U55" s="63">
        <v>23843</v>
      </c>
      <c r="V55" s="93">
        <v>1443</v>
      </c>
      <c r="W55" s="35">
        <v>131829</v>
      </c>
      <c r="X55" s="91"/>
    </row>
    <row r="56" spans="1:24" s="92" customFormat="1" ht="21.75" hidden="1" customHeight="1" outlineLevel="1">
      <c r="A56" s="26" t="s">
        <v>210</v>
      </c>
      <c r="B56" s="34">
        <v>12</v>
      </c>
      <c r="C56" s="34">
        <v>2890</v>
      </c>
      <c r="D56" s="34">
        <v>8</v>
      </c>
      <c r="E56" s="34">
        <v>3210</v>
      </c>
      <c r="F56" s="34">
        <v>2</v>
      </c>
      <c r="G56" s="34">
        <v>1200</v>
      </c>
      <c r="H56" s="34" t="s">
        <v>410</v>
      </c>
      <c r="I56" s="34" t="s">
        <v>166</v>
      </c>
      <c r="J56" s="34">
        <v>8</v>
      </c>
      <c r="K56" s="34">
        <v>3543</v>
      </c>
      <c r="L56" s="34">
        <v>4</v>
      </c>
      <c r="M56" s="34">
        <v>2850</v>
      </c>
      <c r="N56" s="34">
        <v>8</v>
      </c>
      <c r="O56" s="34">
        <v>1174</v>
      </c>
      <c r="P56" s="34">
        <v>9</v>
      </c>
      <c r="Q56" s="34">
        <v>4115</v>
      </c>
      <c r="R56" s="34">
        <v>19</v>
      </c>
      <c r="S56" s="34">
        <v>3264</v>
      </c>
      <c r="T56" s="34">
        <v>70</v>
      </c>
      <c r="U56" s="63">
        <v>22246</v>
      </c>
      <c r="V56" s="93">
        <v>1451</v>
      </c>
      <c r="W56" s="35">
        <v>130921</v>
      </c>
      <c r="X56" s="91"/>
    </row>
    <row r="57" spans="1:24" s="92" customFormat="1" ht="21.75" hidden="1" customHeight="1" outlineLevel="1">
      <c r="A57" s="26" t="s">
        <v>211</v>
      </c>
      <c r="B57" s="34">
        <v>10</v>
      </c>
      <c r="C57" s="34">
        <v>4823</v>
      </c>
      <c r="D57" s="34">
        <v>7</v>
      </c>
      <c r="E57" s="34">
        <v>3369</v>
      </c>
      <c r="F57" s="34">
        <v>5</v>
      </c>
      <c r="G57" s="34">
        <v>1894</v>
      </c>
      <c r="H57" s="34">
        <v>1</v>
      </c>
      <c r="I57" s="34">
        <v>350</v>
      </c>
      <c r="J57" s="34">
        <v>6</v>
      </c>
      <c r="K57" s="34">
        <v>5890</v>
      </c>
      <c r="L57" s="34">
        <v>7</v>
      </c>
      <c r="M57" s="34">
        <v>4138</v>
      </c>
      <c r="N57" s="34">
        <v>10</v>
      </c>
      <c r="O57" s="34">
        <v>3080</v>
      </c>
      <c r="P57" s="34">
        <v>11</v>
      </c>
      <c r="Q57" s="34">
        <v>2876</v>
      </c>
      <c r="R57" s="34">
        <v>42</v>
      </c>
      <c r="S57" s="34">
        <v>5113</v>
      </c>
      <c r="T57" s="34">
        <v>99</v>
      </c>
      <c r="U57" s="63">
        <v>31533</v>
      </c>
      <c r="V57" s="93">
        <v>1493</v>
      </c>
      <c r="W57" s="35">
        <v>142298</v>
      </c>
      <c r="X57" s="91"/>
    </row>
    <row r="58" spans="1:24" s="92" customFormat="1" ht="21.75" hidden="1" customHeight="1" outlineLevel="1">
      <c r="A58" s="26" t="s">
        <v>212</v>
      </c>
      <c r="B58" s="34">
        <v>17</v>
      </c>
      <c r="C58" s="34">
        <v>4884</v>
      </c>
      <c r="D58" s="34">
        <v>15</v>
      </c>
      <c r="E58" s="34">
        <v>3232</v>
      </c>
      <c r="F58" s="34" t="s">
        <v>410</v>
      </c>
      <c r="G58" s="34" t="s">
        <v>191</v>
      </c>
      <c r="H58" s="34" t="s">
        <v>410</v>
      </c>
      <c r="I58" s="34" t="s">
        <v>166</v>
      </c>
      <c r="J58" s="34">
        <v>8</v>
      </c>
      <c r="K58" s="34">
        <v>3698</v>
      </c>
      <c r="L58" s="34">
        <v>10</v>
      </c>
      <c r="M58" s="34">
        <v>3820</v>
      </c>
      <c r="N58" s="34">
        <v>12</v>
      </c>
      <c r="O58" s="34">
        <v>3316</v>
      </c>
      <c r="P58" s="34">
        <v>14</v>
      </c>
      <c r="Q58" s="34">
        <v>2439</v>
      </c>
      <c r="R58" s="34">
        <v>36</v>
      </c>
      <c r="S58" s="34">
        <v>3998</v>
      </c>
      <c r="T58" s="34">
        <v>112</v>
      </c>
      <c r="U58" s="63">
        <v>25387</v>
      </c>
      <c r="V58" s="93">
        <v>1626</v>
      </c>
      <c r="W58" s="35">
        <v>149832</v>
      </c>
      <c r="X58" s="91"/>
    </row>
    <row r="59" spans="1:24" s="92" customFormat="1" ht="21.75" hidden="1" customHeight="1" outlineLevel="1">
      <c r="A59" s="26" t="s">
        <v>213</v>
      </c>
      <c r="B59" s="34">
        <v>8</v>
      </c>
      <c r="C59" s="34">
        <v>3115</v>
      </c>
      <c r="D59" s="34">
        <v>10</v>
      </c>
      <c r="E59" s="34">
        <v>2438</v>
      </c>
      <c r="F59" s="34">
        <v>4</v>
      </c>
      <c r="G59" s="34">
        <v>1600</v>
      </c>
      <c r="H59" s="34">
        <v>3</v>
      </c>
      <c r="I59" s="34">
        <v>700</v>
      </c>
      <c r="J59" s="34">
        <v>10</v>
      </c>
      <c r="K59" s="34">
        <v>5332</v>
      </c>
      <c r="L59" s="34">
        <v>1</v>
      </c>
      <c r="M59" s="34">
        <v>150</v>
      </c>
      <c r="N59" s="34">
        <v>10</v>
      </c>
      <c r="O59" s="34">
        <v>656</v>
      </c>
      <c r="P59" s="34">
        <v>9</v>
      </c>
      <c r="Q59" s="34">
        <v>4156</v>
      </c>
      <c r="R59" s="34">
        <v>89</v>
      </c>
      <c r="S59" s="34">
        <v>11258</v>
      </c>
      <c r="T59" s="34">
        <v>144</v>
      </c>
      <c r="U59" s="63">
        <v>29405</v>
      </c>
      <c r="V59" s="93">
        <v>1864</v>
      </c>
      <c r="W59" s="35">
        <v>162441</v>
      </c>
      <c r="X59" s="91"/>
    </row>
    <row r="60" spans="1:24" s="92" customFormat="1" ht="21.75" hidden="1" customHeight="1" outlineLevel="1">
      <c r="A60" s="26" t="s">
        <v>214</v>
      </c>
      <c r="B60" s="34">
        <v>8</v>
      </c>
      <c r="C60" s="34">
        <v>2820</v>
      </c>
      <c r="D60" s="34">
        <v>6</v>
      </c>
      <c r="E60" s="34">
        <v>3000</v>
      </c>
      <c r="F60" s="34">
        <v>6</v>
      </c>
      <c r="G60" s="34">
        <v>990</v>
      </c>
      <c r="H60" s="34" t="s">
        <v>410</v>
      </c>
      <c r="I60" s="34" t="s">
        <v>166</v>
      </c>
      <c r="J60" s="34">
        <v>2</v>
      </c>
      <c r="K60" s="34">
        <v>1250</v>
      </c>
      <c r="L60" s="34">
        <v>5</v>
      </c>
      <c r="M60" s="34">
        <v>3266</v>
      </c>
      <c r="N60" s="34">
        <v>2</v>
      </c>
      <c r="O60" s="34">
        <v>1000</v>
      </c>
      <c r="P60" s="34">
        <v>8</v>
      </c>
      <c r="Q60" s="34">
        <v>4155</v>
      </c>
      <c r="R60" s="34">
        <v>87</v>
      </c>
      <c r="S60" s="34">
        <v>9435</v>
      </c>
      <c r="T60" s="34">
        <v>124</v>
      </c>
      <c r="U60" s="63">
        <v>25916</v>
      </c>
      <c r="V60" s="93">
        <v>1686</v>
      </c>
      <c r="W60" s="35">
        <v>155704</v>
      </c>
      <c r="X60" s="91"/>
    </row>
    <row r="61" spans="1:24" s="92" customFormat="1" ht="21.75" hidden="1" customHeight="1" outlineLevel="1">
      <c r="A61" s="26" t="s">
        <v>215</v>
      </c>
      <c r="B61" s="34">
        <v>6</v>
      </c>
      <c r="C61" s="34">
        <v>2630</v>
      </c>
      <c r="D61" s="34">
        <v>4</v>
      </c>
      <c r="E61" s="34">
        <v>1750</v>
      </c>
      <c r="F61" s="34">
        <v>9</v>
      </c>
      <c r="G61" s="34">
        <v>3070</v>
      </c>
      <c r="H61" s="34">
        <v>1</v>
      </c>
      <c r="I61" s="34">
        <v>350</v>
      </c>
      <c r="J61" s="34">
        <v>6</v>
      </c>
      <c r="K61" s="34">
        <v>3080</v>
      </c>
      <c r="L61" s="34">
        <v>6</v>
      </c>
      <c r="M61" s="34">
        <v>3150</v>
      </c>
      <c r="N61" s="34" t="s">
        <v>35</v>
      </c>
      <c r="O61" s="34" t="s">
        <v>411</v>
      </c>
      <c r="P61" s="34">
        <v>8</v>
      </c>
      <c r="Q61" s="34">
        <v>5325</v>
      </c>
      <c r="R61" s="34">
        <v>89</v>
      </c>
      <c r="S61" s="34">
        <v>7452</v>
      </c>
      <c r="T61" s="34">
        <v>129</v>
      </c>
      <c r="U61" s="63">
        <v>26807</v>
      </c>
      <c r="V61" s="93">
        <v>1838</v>
      </c>
      <c r="W61" s="35">
        <v>169324</v>
      </c>
      <c r="X61" s="91"/>
    </row>
    <row r="62" spans="1:24" s="92" customFormat="1" ht="21.75" hidden="1" customHeight="1" outlineLevel="1">
      <c r="A62" s="26" t="s">
        <v>216</v>
      </c>
      <c r="B62" s="34">
        <v>5</v>
      </c>
      <c r="C62" s="34">
        <v>1180</v>
      </c>
      <c r="D62" s="34">
        <v>7</v>
      </c>
      <c r="E62" s="34">
        <v>3200</v>
      </c>
      <c r="F62" s="34">
        <v>4</v>
      </c>
      <c r="G62" s="34">
        <v>840</v>
      </c>
      <c r="H62" s="34" t="s">
        <v>410</v>
      </c>
      <c r="I62" s="34" t="s">
        <v>166</v>
      </c>
      <c r="J62" s="34">
        <v>3</v>
      </c>
      <c r="K62" s="34">
        <v>2050</v>
      </c>
      <c r="L62" s="34">
        <v>11</v>
      </c>
      <c r="M62" s="34">
        <v>6350</v>
      </c>
      <c r="N62" s="34">
        <v>1</v>
      </c>
      <c r="O62" s="34">
        <v>200</v>
      </c>
      <c r="P62" s="34">
        <v>10</v>
      </c>
      <c r="Q62" s="34">
        <v>6923</v>
      </c>
      <c r="R62" s="34">
        <v>82</v>
      </c>
      <c r="S62" s="34">
        <v>6572</v>
      </c>
      <c r="T62" s="34">
        <v>123</v>
      </c>
      <c r="U62" s="63">
        <v>27315</v>
      </c>
      <c r="V62" s="93">
        <v>1768</v>
      </c>
      <c r="W62" s="35">
        <v>165736</v>
      </c>
      <c r="X62" s="91"/>
    </row>
    <row r="63" spans="1:24" s="92" customFormat="1" ht="21.75" hidden="1" customHeight="1" outlineLevel="1">
      <c r="A63" s="26" t="s">
        <v>217</v>
      </c>
      <c r="B63" s="34">
        <v>5</v>
      </c>
      <c r="C63" s="34">
        <v>1580</v>
      </c>
      <c r="D63" s="34">
        <v>4</v>
      </c>
      <c r="E63" s="34">
        <v>2150</v>
      </c>
      <c r="F63" s="34">
        <v>4</v>
      </c>
      <c r="G63" s="34">
        <v>670</v>
      </c>
      <c r="H63" s="34" t="s">
        <v>410</v>
      </c>
      <c r="I63" s="34" t="s">
        <v>166</v>
      </c>
      <c r="J63" s="34">
        <v>7</v>
      </c>
      <c r="K63" s="34">
        <v>4250</v>
      </c>
      <c r="L63" s="34">
        <v>1</v>
      </c>
      <c r="M63" s="34">
        <v>900</v>
      </c>
      <c r="N63" s="34">
        <v>1</v>
      </c>
      <c r="O63" s="34">
        <v>700</v>
      </c>
      <c r="P63" s="34">
        <v>10</v>
      </c>
      <c r="Q63" s="34">
        <v>5291</v>
      </c>
      <c r="R63" s="34">
        <v>72</v>
      </c>
      <c r="S63" s="34">
        <v>10127</v>
      </c>
      <c r="T63" s="34">
        <v>104</v>
      </c>
      <c r="U63" s="63">
        <v>25668</v>
      </c>
      <c r="V63" s="93">
        <v>1679</v>
      </c>
      <c r="W63" s="35">
        <v>173325</v>
      </c>
      <c r="X63" s="91"/>
    </row>
    <row r="64" spans="1:24" s="92" customFormat="1" ht="21.75" hidden="1" customHeight="1" outlineLevel="1">
      <c r="A64" s="26" t="s">
        <v>218</v>
      </c>
      <c r="B64" s="34">
        <v>10</v>
      </c>
      <c r="C64" s="34">
        <v>2605</v>
      </c>
      <c r="D64" s="34">
        <v>4</v>
      </c>
      <c r="E64" s="34">
        <v>2100</v>
      </c>
      <c r="F64" s="34">
        <v>8</v>
      </c>
      <c r="G64" s="34">
        <v>2220</v>
      </c>
      <c r="H64" s="34" t="s">
        <v>410</v>
      </c>
      <c r="I64" s="34" t="s">
        <v>166</v>
      </c>
      <c r="J64" s="34">
        <v>5</v>
      </c>
      <c r="K64" s="34">
        <v>2700</v>
      </c>
      <c r="L64" s="34">
        <v>8</v>
      </c>
      <c r="M64" s="34">
        <v>6200</v>
      </c>
      <c r="N64" s="34">
        <v>2</v>
      </c>
      <c r="O64" s="34">
        <v>1050</v>
      </c>
      <c r="P64" s="34">
        <v>12</v>
      </c>
      <c r="Q64" s="34">
        <v>6729</v>
      </c>
      <c r="R64" s="34">
        <v>71</v>
      </c>
      <c r="S64" s="34">
        <v>7361</v>
      </c>
      <c r="T64" s="34">
        <v>120</v>
      </c>
      <c r="U64" s="63">
        <v>30965</v>
      </c>
      <c r="V64" s="93">
        <v>1805</v>
      </c>
      <c r="W64" s="35">
        <v>169338</v>
      </c>
      <c r="X64" s="91"/>
    </row>
    <row r="65" spans="1:24" s="92" customFormat="1" ht="21.75" hidden="1" customHeight="1" outlineLevel="1">
      <c r="A65" s="26" t="s">
        <v>219</v>
      </c>
      <c r="B65" s="34">
        <v>17</v>
      </c>
      <c r="C65" s="34">
        <v>2165</v>
      </c>
      <c r="D65" s="34">
        <v>9</v>
      </c>
      <c r="E65" s="34">
        <v>2885</v>
      </c>
      <c r="F65" s="34">
        <v>15</v>
      </c>
      <c r="G65" s="34">
        <v>2641</v>
      </c>
      <c r="H65" s="34" t="s">
        <v>410</v>
      </c>
      <c r="I65" s="34" t="s">
        <v>166</v>
      </c>
      <c r="J65" s="34">
        <v>25</v>
      </c>
      <c r="K65" s="34">
        <v>2670</v>
      </c>
      <c r="L65" s="34">
        <v>29</v>
      </c>
      <c r="M65" s="34">
        <v>6740</v>
      </c>
      <c r="N65" s="34">
        <v>3</v>
      </c>
      <c r="O65" s="34">
        <v>600</v>
      </c>
      <c r="P65" s="34">
        <v>79</v>
      </c>
      <c r="Q65" s="34">
        <v>7156</v>
      </c>
      <c r="R65" s="34">
        <v>165</v>
      </c>
      <c r="S65" s="34">
        <v>14089</v>
      </c>
      <c r="T65" s="34">
        <v>342</v>
      </c>
      <c r="U65" s="63">
        <v>38946</v>
      </c>
      <c r="V65" s="93">
        <v>3123</v>
      </c>
      <c r="W65" s="35">
        <v>186516</v>
      </c>
      <c r="X65" s="91"/>
    </row>
    <row r="66" spans="1:24" s="92" customFormat="1" ht="21.75" hidden="1" customHeight="1" outlineLevel="1">
      <c r="A66" s="26" t="s">
        <v>220</v>
      </c>
      <c r="B66" s="34">
        <v>14</v>
      </c>
      <c r="C66" s="34">
        <v>900</v>
      </c>
      <c r="D66" s="34">
        <v>12</v>
      </c>
      <c r="E66" s="34">
        <v>3630</v>
      </c>
      <c r="F66" s="34">
        <v>19</v>
      </c>
      <c r="G66" s="34">
        <v>3728</v>
      </c>
      <c r="H66" s="34" t="s">
        <v>410</v>
      </c>
      <c r="I66" s="34" t="s">
        <v>166</v>
      </c>
      <c r="J66" s="34">
        <v>8</v>
      </c>
      <c r="K66" s="34">
        <v>1150</v>
      </c>
      <c r="L66" s="34">
        <v>11</v>
      </c>
      <c r="M66" s="34">
        <v>4460</v>
      </c>
      <c r="N66" s="34" t="s">
        <v>35</v>
      </c>
      <c r="O66" s="34" t="s">
        <v>411</v>
      </c>
      <c r="P66" s="34">
        <v>28</v>
      </c>
      <c r="Q66" s="34">
        <v>5310</v>
      </c>
      <c r="R66" s="34">
        <v>109</v>
      </c>
      <c r="S66" s="34">
        <v>8919</v>
      </c>
      <c r="T66" s="34">
        <v>201</v>
      </c>
      <c r="U66" s="63">
        <v>28097</v>
      </c>
      <c r="V66" s="93">
        <v>2830</v>
      </c>
      <c r="W66" s="35">
        <v>158605</v>
      </c>
      <c r="X66" s="91"/>
    </row>
    <row r="67" spans="1:24" s="92" customFormat="1" ht="21.75" hidden="1" customHeight="1" outlineLevel="1">
      <c r="A67" s="26" t="s">
        <v>595</v>
      </c>
      <c r="B67" s="34">
        <v>10</v>
      </c>
      <c r="C67" s="34">
        <v>1684</v>
      </c>
      <c r="D67" s="34">
        <v>14</v>
      </c>
      <c r="E67" s="34">
        <v>3421</v>
      </c>
      <c r="F67" s="34">
        <v>17</v>
      </c>
      <c r="G67" s="34">
        <v>3870</v>
      </c>
      <c r="H67" s="34" t="s">
        <v>410</v>
      </c>
      <c r="I67" s="34" t="s">
        <v>166</v>
      </c>
      <c r="J67" s="34">
        <v>18</v>
      </c>
      <c r="K67" s="34">
        <v>2820</v>
      </c>
      <c r="L67" s="34">
        <v>37</v>
      </c>
      <c r="M67" s="34">
        <v>5043</v>
      </c>
      <c r="N67" s="34">
        <v>5</v>
      </c>
      <c r="O67" s="34">
        <v>710</v>
      </c>
      <c r="P67" s="34">
        <v>32</v>
      </c>
      <c r="Q67" s="34">
        <v>5150</v>
      </c>
      <c r="R67" s="34">
        <v>132</v>
      </c>
      <c r="S67" s="34">
        <v>8807</v>
      </c>
      <c r="T67" s="34">
        <v>265</v>
      </c>
      <c r="U67" s="63">
        <v>31505</v>
      </c>
      <c r="V67" s="93">
        <v>3065</v>
      </c>
      <c r="W67" s="35">
        <v>157807</v>
      </c>
      <c r="X67" s="91"/>
    </row>
    <row r="68" spans="1:24" s="92" customFormat="1" ht="21.75" hidden="1" customHeight="1" outlineLevel="1">
      <c r="A68" s="26" t="s">
        <v>221</v>
      </c>
      <c r="B68" s="34">
        <v>23</v>
      </c>
      <c r="C68" s="34">
        <v>5060</v>
      </c>
      <c r="D68" s="34">
        <v>4</v>
      </c>
      <c r="E68" s="34">
        <v>1117</v>
      </c>
      <c r="F68" s="34">
        <v>15</v>
      </c>
      <c r="G68" s="34">
        <v>3519</v>
      </c>
      <c r="H68" s="34" t="s">
        <v>410</v>
      </c>
      <c r="I68" s="34" t="s">
        <v>166</v>
      </c>
      <c r="J68" s="34">
        <v>13</v>
      </c>
      <c r="K68" s="34">
        <v>2530</v>
      </c>
      <c r="L68" s="34">
        <v>19</v>
      </c>
      <c r="M68" s="34">
        <v>3925</v>
      </c>
      <c r="N68" s="34">
        <v>9</v>
      </c>
      <c r="O68" s="34">
        <v>1010</v>
      </c>
      <c r="P68" s="34">
        <v>30</v>
      </c>
      <c r="Q68" s="34">
        <v>5115</v>
      </c>
      <c r="R68" s="34">
        <v>127</v>
      </c>
      <c r="S68" s="34">
        <v>9309</v>
      </c>
      <c r="T68" s="34">
        <v>240</v>
      </c>
      <c r="U68" s="63">
        <v>31585</v>
      </c>
      <c r="V68" s="93">
        <v>2953</v>
      </c>
      <c r="W68" s="35">
        <v>152003</v>
      </c>
      <c r="X68" s="91"/>
    </row>
    <row r="69" spans="1:24" s="92" customFormat="1" ht="21.75" hidden="1" customHeight="1" outlineLevel="1">
      <c r="A69" s="26" t="s">
        <v>222</v>
      </c>
      <c r="B69" s="34">
        <v>24</v>
      </c>
      <c r="C69" s="34">
        <v>3560</v>
      </c>
      <c r="D69" s="34">
        <v>3</v>
      </c>
      <c r="E69" s="34">
        <v>365</v>
      </c>
      <c r="F69" s="34">
        <v>17</v>
      </c>
      <c r="G69" s="34">
        <v>1907</v>
      </c>
      <c r="H69" s="34" t="s">
        <v>410</v>
      </c>
      <c r="I69" s="34" t="s">
        <v>166</v>
      </c>
      <c r="J69" s="34">
        <v>11</v>
      </c>
      <c r="K69" s="34">
        <v>1380</v>
      </c>
      <c r="L69" s="34">
        <v>11</v>
      </c>
      <c r="M69" s="34">
        <v>3788</v>
      </c>
      <c r="N69" s="34">
        <v>8</v>
      </c>
      <c r="O69" s="34">
        <v>1500</v>
      </c>
      <c r="P69" s="34">
        <v>47</v>
      </c>
      <c r="Q69" s="34">
        <v>6294</v>
      </c>
      <c r="R69" s="34">
        <v>99</v>
      </c>
      <c r="S69" s="34">
        <v>7948</v>
      </c>
      <c r="T69" s="34">
        <v>220</v>
      </c>
      <c r="U69" s="63">
        <v>26742</v>
      </c>
      <c r="V69" s="93">
        <v>2955</v>
      </c>
      <c r="W69" s="35">
        <v>146440</v>
      </c>
      <c r="X69" s="91"/>
    </row>
    <row r="70" spans="1:24" s="92" customFormat="1" ht="21.75" hidden="1" customHeight="1" outlineLevel="1">
      <c r="A70" s="26" t="s">
        <v>223</v>
      </c>
      <c r="B70" s="34">
        <v>20</v>
      </c>
      <c r="C70" s="34">
        <v>2220</v>
      </c>
      <c r="D70" s="34">
        <v>17</v>
      </c>
      <c r="E70" s="34">
        <v>3180</v>
      </c>
      <c r="F70" s="34">
        <v>11</v>
      </c>
      <c r="G70" s="34">
        <v>1680</v>
      </c>
      <c r="H70" s="34" t="s">
        <v>410</v>
      </c>
      <c r="I70" s="34" t="s">
        <v>166</v>
      </c>
      <c r="J70" s="34">
        <v>7</v>
      </c>
      <c r="K70" s="34">
        <v>1460</v>
      </c>
      <c r="L70" s="34">
        <v>16</v>
      </c>
      <c r="M70" s="34">
        <v>3740</v>
      </c>
      <c r="N70" s="34">
        <v>7</v>
      </c>
      <c r="O70" s="34">
        <v>1260</v>
      </c>
      <c r="P70" s="34">
        <v>43</v>
      </c>
      <c r="Q70" s="34">
        <v>6708</v>
      </c>
      <c r="R70" s="34">
        <v>216</v>
      </c>
      <c r="S70" s="34">
        <v>14203</v>
      </c>
      <c r="T70" s="34">
        <v>337</v>
      </c>
      <c r="U70" s="63">
        <v>34451</v>
      </c>
      <c r="V70" s="93">
        <v>2748</v>
      </c>
      <c r="W70" s="35">
        <v>133172</v>
      </c>
      <c r="X70" s="91"/>
    </row>
    <row r="71" spans="1:24" s="92" customFormat="1" ht="21.75" hidden="1" customHeight="1" outlineLevel="1">
      <c r="A71" s="26" t="s">
        <v>224</v>
      </c>
      <c r="B71" s="34">
        <v>14</v>
      </c>
      <c r="C71" s="34">
        <v>1625</v>
      </c>
      <c r="D71" s="34">
        <v>19</v>
      </c>
      <c r="E71" s="34">
        <v>1625</v>
      </c>
      <c r="F71" s="34">
        <v>14</v>
      </c>
      <c r="G71" s="34">
        <v>2410</v>
      </c>
      <c r="H71" s="34" t="s">
        <v>410</v>
      </c>
      <c r="I71" s="34" t="s">
        <v>166</v>
      </c>
      <c r="J71" s="34">
        <v>29</v>
      </c>
      <c r="K71" s="34">
        <v>2770</v>
      </c>
      <c r="L71" s="34">
        <v>15</v>
      </c>
      <c r="M71" s="34">
        <v>4425</v>
      </c>
      <c r="N71" s="34">
        <v>6</v>
      </c>
      <c r="O71" s="34">
        <v>750</v>
      </c>
      <c r="P71" s="34">
        <v>41</v>
      </c>
      <c r="Q71" s="34">
        <v>6150</v>
      </c>
      <c r="R71" s="34">
        <v>173</v>
      </c>
      <c r="S71" s="34">
        <v>11869</v>
      </c>
      <c r="T71" s="34">
        <v>311</v>
      </c>
      <c r="U71" s="63">
        <v>31624</v>
      </c>
      <c r="V71" s="93">
        <v>3104</v>
      </c>
      <c r="W71" s="35">
        <v>137035</v>
      </c>
      <c r="X71" s="91"/>
    </row>
    <row r="72" spans="1:24" s="92" customFormat="1" ht="21.75" hidden="1" customHeight="1" outlineLevel="1">
      <c r="A72" s="26" t="s">
        <v>225</v>
      </c>
      <c r="B72" s="34">
        <v>23</v>
      </c>
      <c r="C72" s="34">
        <v>1665</v>
      </c>
      <c r="D72" s="34">
        <v>79</v>
      </c>
      <c r="E72" s="34">
        <v>6335</v>
      </c>
      <c r="F72" s="34">
        <v>12</v>
      </c>
      <c r="G72" s="34">
        <v>2133</v>
      </c>
      <c r="H72" s="34" t="s">
        <v>410</v>
      </c>
      <c r="I72" s="34" t="s">
        <v>166</v>
      </c>
      <c r="J72" s="34">
        <v>11</v>
      </c>
      <c r="K72" s="34">
        <v>370</v>
      </c>
      <c r="L72" s="34">
        <v>34</v>
      </c>
      <c r="M72" s="34">
        <v>4400</v>
      </c>
      <c r="N72" s="34">
        <v>5</v>
      </c>
      <c r="O72" s="34">
        <v>1180</v>
      </c>
      <c r="P72" s="34">
        <v>44</v>
      </c>
      <c r="Q72" s="34">
        <v>8649</v>
      </c>
      <c r="R72" s="34">
        <v>155</v>
      </c>
      <c r="S72" s="34">
        <v>12005</v>
      </c>
      <c r="T72" s="34">
        <v>363</v>
      </c>
      <c r="U72" s="63">
        <v>36737</v>
      </c>
      <c r="V72" s="93">
        <v>3082</v>
      </c>
      <c r="W72" s="35">
        <v>139891</v>
      </c>
      <c r="X72" s="91"/>
    </row>
    <row r="73" spans="1:24" s="92" customFormat="1" ht="21.75" hidden="1" customHeight="1" outlineLevel="1">
      <c r="A73" s="26" t="s">
        <v>226</v>
      </c>
      <c r="B73" s="34">
        <v>44</v>
      </c>
      <c r="C73" s="34">
        <v>4022</v>
      </c>
      <c r="D73" s="34">
        <v>17</v>
      </c>
      <c r="E73" s="34">
        <v>2920</v>
      </c>
      <c r="F73" s="34">
        <v>13</v>
      </c>
      <c r="G73" s="34">
        <v>2460</v>
      </c>
      <c r="H73" s="34" t="s">
        <v>410</v>
      </c>
      <c r="I73" s="34" t="s">
        <v>166</v>
      </c>
      <c r="J73" s="34">
        <v>20</v>
      </c>
      <c r="K73" s="34">
        <v>1140</v>
      </c>
      <c r="L73" s="34">
        <v>20</v>
      </c>
      <c r="M73" s="34">
        <v>4020</v>
      </c>
      <c r="N73" s="34">
        <v>18</v>
      </c>
      <c r="O73" s="34">
        <v>2330</v>
      </c>
      <c r="P73" s="34">
        <v>64</v>
      </c>
      <c r="Q73" s="34">
        <v>5309</v>
      </c>
      <c r="R73" s="34">
        <v>208</v>
      </c>
      <c r="S73" s="34">
        <v>9236</v>
      </c>
      <c r="T73" s="34">
        <v>404</v>
      </c>
      <c r="U73" s="63">
        <v>31437</v>
      </c>
      <c r="V73" s="93">
        <v>3124</v>
      </c>
      <c r="W73" s="35">
        <v>133819</v>
      </c>
      <c r="X73" s="91"/>
    </row>
    <row r="74" spans="1:24" s="92" customFormat="1" ht="21.75" hidden="1" customHeight="1" outlineLevel="1">
      <c r="A74" s="111" t="s">
        <v>227</v>
      </c>
      <c r="B74" s="112">
        <v>31</v>
      </c>
      <c r="C74" s="112">
        <v>2831</v>
      </c>
      <c r="D74" s="112">
        <v>33</v>
      </c>
      <c r="E74" s="112">
        <v>4340</v>
      </c>
      <c r="F74" s="112">
        <v>16</v>
      </c>
      <c r="G74" s="112">
        <v>2823</v>
      </c>
      <c r="H74" s="112" t="s">
        <v>410</v>
      </c>
      <c r="I74" s="112" t="s">
        <v>166</v>
      </c>
      <c r="J74" s="112">
        <v>6</v>
      </c>
      <c r="K74" s="112">
        <v>510</v>
      </c>
      <c r="L74" s="112">
        <v>14</v>
      </c>
      <c r="M74" s="112">
        <v>2397</v>
      </c>
      <c r="N74" s="112">
        <v>5</v>
      </c>
      <c r="O74" s="112">
        <v>950</v>
      </c>
      <c r="P74" s="112">
        <v>14</v>
      </c>
      <c r="Q74" s="112">
        <v>955</v>
      </c>
      <c r="R74" s="112">
        <v>335</v>
      </c>
      <c r="S74" s="112">
        <v>17912</v>
      </c>
      <c r="T74" s="112">
        <v>454</v>
      </c>
      <c r="U74" s="177">
        <v>32718</v>
      </c>
      <c r="V74" s="178">
        <v>2997</v>
      </c>
      <c r="W74" s="113">
        <v>126491</v>
      </c>
      <c r="X74" s="91"/>
    </row>
    <row r="75" spans="1:24" s="179" customFormat="1" ht="15" hidden="1" customHeight="1" outlineLevel="1">
      <c r="A75" s="31" t="s">
        <v>551</v>
      </c>
      <c r="B75" s="32">
        <v>21</v>
      </c>
      <c r="C75" s="32">
        <v>2560</v>
      </c>
      <c r="D75" s="32">
        <v>6</v>
      </c>
      <c r="E75" s="32">
        <v>2300</v>
      </c>
      <c r="F75" s="32">
        <v>14</v>
      </c>
      <c r="G75" s="32">
        <v>2358</v>
      </c>
      <c r="H75" s="32">
        <v>42</v>
      </c>
      <c r="I75" s="32">
        <v>1831</v>
      </c>
      <c r="J75" s="32">
        <v>7</v>
      </c>
      <c r="K75" s="32">
        <v>1280</v>
      </c>
      <c r="L75" s="32">
        <v>15</v>
      </c>
      <c r="M75" s="32">
        <v>2851</v>
      </c>
      <c r="N75" s="32">
        <v>2</v>
      </c>
      <c r="O75" s="32">
        <v>1400</v>
      </c>
      <c r="P75" s="32">
        <v>10</v>
      </c>
      <c r="Q75" s="32">
        <v>5152</v>
      </c>
      <c r="R75" s="32">
        <v>309</v>
      </c>
      <c r="S75" s="32">
        <v>11747</v>
      </c>
      <c r="T75" s="32">
        <v>426</v>
      </c>
      <c r="U75" s="62">
        <v>31479</v>
      </c>
      <c r="V75" s="90">
        <v>2894</v>
      </c>
      <c r="W75" s="33">
        <v>118040</v>
      </c>
      <c r="X75" s="91"/>
    </row>
    <row r="76" spans="1:24" s="97" customFormat="1" ht="20.25" hidden="1" customHeight="1" outlineLevel="1">
      <c r="A76" s="26" t="s">
        <v>228</v>
      </c>
      <c r="B76" s="71">
        <v>16</v>
      </c>
      <c r="C76" s="71">
        <v>2998</v>
      </c>
      <c r="D76" s="71">
        <v>5</v>
      </c>
      <c r="E76" s="71">
        <v>2315</v>
      </c>
      <c r="F76" s="71">
        <v>11</v>
      </c>
      <c r="G76" s="71">
        <v>2780</v>
      </c>
      <c r="H76" s="191" t="s">
        <v>396</v>
      </c>
      <c r="I76" s="191" t="s">
        <v>35</v>
      </c>
      <c r="J76" s="71">
        <v>3</v>
      </c>
      <c r="K76" s="71">
        <v>1390</v>
      </c>
      <c r="L76" s="71">
        <v>6</v>
      </c>
      <c r="M76" s="71">
        <v>2920</v>
      </c>
      <c r="N76" s="71">
        <v>3</v>
      </c>
      <c r="O76" s="71">
        <v>1275</v>
      </c>
      <c r="P76" s="71">
        <v>3</v>
      </c>
      <c r="Q76" s="71">
        <v>1090</v>
      </c>
      <c r="R76" s="71">
        <v>440</v>
      </c>
      <c r="S76" s="71">
        <v>12918</v>
      </c>
      <c r="T76" s="71">
        <v>487</v>
      </c>
      <c r="U76" s="94">
        <v>27686</v>
      </c>
      <c r="V76" s="95">
        <v>3125</v>
      </c>
      <c r="W76" s="72">
        <v>117017</v>
      </c>
      <c r="X76" s="96"/>
    </row>
    <row r="77" spans="1:24" s="97" customFormat="1" ht="20.25" hidden="1" customHeight="1" outlineLevel="1">
      <c r="A77" s="26" t="s">
        <v>229</v>
      </c>
      <c r="B77" s="71">
        <v>21</v>
      </c>
      <c r="C77" s="71">
        <v>5338</v>
      </c>
      <c r="D77" s="71">
        <v>8</v>
      </c>
      <c r="E77" s="71">
        <v>3383</v>
      </c>
      <c r="F77" s="71">
        <v>11</v>
      </c>
      <c r="G77" s="71">
        <v>1165</v>
      </c>
      <c r="H77" s="191" t="s">
        <v>396</v>
      </c>
      <c r="I77" s="191" t="s">
        <v>35</v>
      </c>
      <c r="J77" s="71">
        <v>1</v>
      </c>
      <c r="K77" s="71">
        <v>420</v>
      </c>
      <c r="L77" s="71">
        <v>7</v>
      </c>
      <c r="M77" s="71">
        <v>2012</v>
      </c>
      <c r="N77" s="71">
        <v>7</v>
      </c>
      <c r="O77" s="71">
        <v>1975</v>
      </c>
      <c r="P77" s="71">
        <v>6</v>
      </c>
      <c r="Q77" s="71">
        <v>1861</v>
      </c>
      <c r="R77" s="71">
        <v>354</v>
      </c>
      <c r="S77" s="71">
        <v>13185</v>
      </c>
      <c r="T77" s="71">
        <v>415</v>
      </c>
      <c r="U77" s="94">
        <v>29339</v>
      </c>
      <c r="V77" s="95">
        <v>2922</v>
      </c>
      <c r="W77" s="72">
        <v>120118</v>
      </c>
      <c r="X77" s="96"/>
    </row>
    <row r="78" spans="1:24" s="92" customFormat="1" ht="20.25" hidden="1" customHeight="1" outlineLevel="1">
      <c r="A78" s="26" t="s">
        <v>230</v>
      </c>
      <c r="B78" s="34">
        <v>14</v>
      </c>
      <c r="C78" s="34">
        <v>1814</v>
      </c>
      <c r="D78" s="34">
        <v>11</v>
      </c>
      <c r="E78" s="34">
        <v>3135</v>
      </c>
      <c r="F78" s="34">
        <v>7</v>
      </c>
      <c r="G78" s="34">
        <v>1075</v>
      </c>
      <c r="H78" s="66" t="s">
        <v>396</v>
      </c>
      <c r="I78" s="66" t="s">
        <v>35</v>
      </c>
      <c r="J78" s="34">
        <v>4</v>
      </c>
      <c r="K78" s="34">
        <v>1880</v>
      </c>
      <c r="L78" s="34">
        <v>7</v>
      </c>
      <c r="M78" s="34">
        <v>2290</v>
      </c>
      <c r="N78" s="34">
        <v>14</v>
      </c>
      <c r="O78" s="34">
        <v>2139</v>
      </c>
      <c r="P78" s="34">
        <v>4</v>
      </c>
      <c r="Q78" s="34">
        <v>1752</v>
      </c>
      <c r="R78" s="34">
        <v>359</v>
      </c>
      <c r="S78" s="34">
        <v>8532</v>
      </c>
      <c r="T78" s="34">
        <v>420</v>
      </c>
      <c r="U78" s="63">
        <v>22617</v>
      </c>
      <c r="V78" s="93">
        <v>2807</v>
      </c>
      <c r="W78" s="35">
        <v>101747</v>
      </c>
      <c r="X78" s="91"/>
    </row>
    <row r="79" spans="1:24" s="97" customFormat="1" ht="20.25" hidden="1" customHeight="1" outlineLevel="1">
      <c r="A79" s="111" t="s">
        <v>231</v>
      </c>
      <c r="B79" s="263">
        <v>62</v>
      </c>
      <c r="C79" s="263">
        <v>5091</v>
      </c>
      <c r="D79" s="263">
        <v>20</v>
      </c>
      <c r="E79" s="263">
        <v>3006</v>
      </c>
      <c r="F79" s="263">
        <v>7</v>
      </c>
      <c r="G79" s="263">
        <v>1050</v>
      </c>
      <c r="H79" s="264" t="s">
        <v>396</v>
      </c>
      <c r="I79" s="264" t="s">
        <v>35</v>
      </c>
      <c r="J79" s="264" t="s">
        <v>35</v>
      </c>
      <c r="K79" s="264" t="s">
        <v>50</v>
      </c>
      <c r="L79" s="263">
        <v>12</v>
      </c>
      <c r="M79" s="263">
        <v>1960</v>
      </c>
      <c r="N79" s="263">
        <v>162</v>
      </c>
      <c r="O79" s="263">
        <v>7368</v>
      </c>
      <c r="P79" s="263">
        <v>4</v>
      </c>
      <c r="Q79" s="263">
        <v>537</v>
      </c>
      <c r="R79" s="263">
        <v>71</v>
      </c>
      <c r="S79" s="263">
        <v>3572</v>
      </c>
      <c r="T79" s="263">
        <v>338</v>
      </c>
      <c r="U79" s="296">
        <v>22584</v>
      </c>
      <c r="V79" s="297">
        <v>2662</v>
      </c>
      <c r="W79" s="266">
        <v>105912</v>
      </c>
      <c r="X79" s="96"/>
    </row>
    <row r="80" spans="1:24" s="92" customFormat="1" ht="15" customHeight="1" collapsed="1">
      <c r="A80" s="31" t="s">
        <v>793</v>
      </c>
      <c r="B80" s="218">
        <v>33</v>
      </c>
      <c r="C80" s="218">
        <v>2982</v>
      </c>
      <c r="D80" s="218">
        <v>32</v>
      </c>
      <c r="E80" s="218">
        <v>3767</v>
      </c>
      <c r="F80" s="218">
        <v>1</v>
      </c>
      <c r="G80" s="218">
        <v>200</v>
      </c>
      <c r="H80" s="74" t="s">
        <v>396</v>
      </c>
      <c r="I80" s="74" t="s">
        <v>35</v>
      </c>
      <c r="J80" s="218">
        <v>34</v>
      </c>
      <c r="K80" s="218">
        <v>1325</v>
      </c>
      <c r="L80" s="218">
        <v>36</v>
      </c>
      <c r="M80" s="218">
        <v>3708</v>
      </c>
      <c r="N80" s="218">
        <v>50</v>
      </c>
      <c r="O80" s="218">
        <v>3849</v>
      </c>
      <c r="P80" s="218">
        <v>27</v>
      </c>
      <c r="Q80" s="218">
        <v>986</v>
      </c>
      <c r="R80" s="218">
        <v>88</v>
      </c>
      <c r="S80" s="218">
        <v>4190</v>
      </c>
      <c r="T80" s="218">
        <v>301</v>
      </c>
      <c r="U80" s="204">
        <v>21007</v>
      </c>
      <c r="V80" s="90">
        <v>2479</v>
      </c>
      <c r="W80" s="219">
        <v>102146</v>
      </c>
      <c r="X80" s="91"/>
    </row>
    <row r="81" spans="1:24" s="92" customFormat="1" ht="20.25" customHeight="1">
      <c r="A81" s="70" t="s">
        <v>232</v>
      </c>
      <c r="B81" s="34">
        <v>46</v>
      </c>
      <c r="C81" s="34">
        <v>3826</v>
      </c>
      <c r="D81" s="34">
        <v>56</v>
      </c>
      <c r="E81" s="34">
        <v>5694</v>
      </c>
      <c r="F81" s="34">
        <v>1</v>
      </c>
      <c r="G81" s="34">
        <v>95</v>
      </c>
      <c r="H81" s="66" t="s">
        <v>396</v>
      </c>
      <c r="I81" s="66" t="s">
        <v>35</v>
      </c>
      <c r="J81" s="34">
        <v>18</v>
      </c>
      <c r="K81" s="34">
        <v>900</v>
      </c>
      <c r="L81" s="34">
        <v>33</v>
      </c>
      <c r="M81" s="34">
        <v>3762</v>
      </c>
      <c r="N81" s="34">
        <v>48</v>
      </c>
      <c r="O81" s="34">
        <v>2304</v>
      </c>
      <c r="P81" s="34">
        <v>4</v>
      </c>
      <c r="Q81" s="34">
        <v>632</v>
      </c>
      <c r="R81" s="34">
        <v>71</v>
      </c>
      <c r="S81" s="34">
        <v>3837</v>
      </c>
      <c r="T81" s="34">
        <v>277</v>
      </c>
      <c r="U81" s="63">
        <v>21050</v>
      </c>
      <c r="V81" s="93">
        <v>2508</v>
      </c>
      <c r="W81" s="35">
        <v>105270</v>
      </c>
      <c r="X81" s="91"/>
    </row>
    <row r="82" spans="1:24" s="92" customFormat="1" ht="20.25" customHeight="1">
      <c r="A82" s="26" t="s">
        <v>233</v>
      </c>
      <c r="B82" s="34">
        <v>35</v>
      </c>
      <c r="C82" s="34">
        <v>3751</v>
      </c>
      <c r="D82" s="34">
        <v>22</v>
      </c>
      <c r="E82" s="34">
        <v>2920</v>
      </c>
      <c r="F82" s="34">
        <v>14</v>
      </c>
      <c r="G82" s="34">
        <v>1397</v>
      </c>
      <c r="H82" s="66" t="s">
        <v>396</v>
      </c>
      <c r="I82" s="66" t="s">
        <v>35</v>
      </c>
      <c r="J82" s="66" t="s">
        <v>35</v>
      </c>
      <c r="K82" s="66" t="s">
        <v>50</v>
      </c>
      <c r="L82" s="34">
        <v>29</v>
      </c>
      <c r="M82" s="34">
        <v>2122</v>
      </c>
      <c r="N82" s="34">
        <v>70</v>
      </c>
      <c r="O82" s="34">
        <v>4210</v>
      </c>
      <c r="P82" s="34">
        <v>12</v>
      </c>
      <c r="Q82" s="34">
        <v>420</v>
      </c>
      <c r="R82" s="34">
        <v>53</v>
      </c>
      <c r="S82" s="34">
        <v>4385</v>
      </c>
      <c r="T82" s="34">
        <v>235</v>
      </c>
      <c r="U82" s="63">
        <v>19205</v>
      </c>
      <c r="V82" s="93">
        <v>2376</v>
      </c>
      <c r="W82" s="35">
        <v>98589</v>
      </c>
      <c r="X82" s="91"/>
    </row>
    <row r="83" spans="1:24" s="92" customFormat="1" ht="20.25" customHeight="1">
      <c r="A83" s="26" t="s">
        <v>234</v>
      </c>
      <c r="B83" s="34">
        <v>33</v>
      </c>
      <c r="C83" s="34">
        <v>3516</v>
      </c>
      <c r="D83" s="34">
        <v>18</v>
      </c>
      <c r="E83" s="34">
        <v>2337</v>
      </c>
      <c r="F83" s="34">
        <v>3</v>
      </c>
      <c r="G83" s="34">
        <v>483</v>
      </c>
      <c r="H83" s="66" t="s">
        <v>396</v>
      </c>
      <c r="I83" s="66" t="s">
        <v>35</v>
      </c>
      <c r="J83" s="34">
        <v>39</v>
      </c>
      <c r="K83" s="34">
        <v>2222</v>
      </c>
      <c r="L83" s="34">
        <v>26</v>
      </c>
      <c r="M83" s="34">
        <v>2516</v>
      </c>
      <c r="N83" s="34">
        <v>57</v>
      </c>
      <c r="O83" s="34">
        <v>4099</v>
      </c>
      <c r="P83" s="34">
        <v>2</v>
      </c>
      <c r="Q83" s="34">
        <v>215</v>
      </c>
      <c r="R83" s="34">
        <v>31</v>
      </c>
      <c r="S83" s="34">
        <v>1380</v>
      </c>
      <c r="T83" s="34">
        <v>209</v>
      </c>
      <c r="U83" s="63">
        <v>16768</v>
      </c>
      <c r="V83" s="93">
        <v>1906</v>
      </c>
      <c r="W83" s="35">
        <v>69645</v>
      </c>
      <c r="X83" s="91"/>
    </row>
    <row r="84" spans="1:24" s="92" customFormat="1" ht="20.25" customHeight="1">
      <c r="A84" s="26" t="s">
        <v>235</v>
      </c>
      <c r="B84" s="34">
        <v>27</v>
      </c>
      <c r="C84" s="34">
        <v>2012</v>
      </c>
      <c r="D84" s="34">
        <v>28</v>
      </c>
      <c r="E84" s="34">
        <v>3875</v>
      </c>
      <c r="F84" s="34">
        <v>9</v>
      </c>
      <c r="G84" s="34">
        <v>1966</v>
      </c>
      <c r="H84" s="66" t="s">
        <v>396</v>
      </c>
      <c r="I84" s="66" t="s">
        <v>35</v>
      </c>
      <c r="J84" s="34">
        <v>32</v>
      </c>
      <c r="K84" s="34">
        <v>1868</v>
      </c>
      <c r="L84" s="34">
        <v>23</v>
      </c>
      <c r="M84" s="34">
        <v>2367</v>
      </c>
      <c r="N84" s="34">
        <v>15</v>
      </c>
      <c r="O84" s="34">
        <v>1090</v>
      </c>
      <c r="P84" s="34">
        <v>15</v>
      </c>
      <c r="Q84" s="34">
        <v>820</v>
      </c>
      <c r="R84" s="34">
        <v>51</v>
      </c>
      <c r="S84" s="34">
        <v>3408</v>
      </c>
      <c r="T84" s="34">
        <v>200</v>
      </c>
      <c r="U84" s="63">
        <v>17406</v>
      </c>
      <c r="V84" s="93">
        <v>1723</v>
      </c>
      <c r="W84" s="35">
        <v>64665</v>
      </c>
      <c r="X84" s="91"/>
    </row>
    <row r="85" spans="1:24" s="92" customFormat="1" ht="20.25" customHeight="1">
      <c r="A85" s="26" t="s">
        <v>236</v>
      </c>
      <c r="B85" s="34">
        <v>31</v>
      </c>
      <c r="C85" s="34">
        <v>2510</v>
      </c>
      <c r="D85" s="34">
        <v>38</v>
      </c>
      <c r="E85" s="34">
        <v>3295</v>
      </c>
      <c r="F85" s="34">
        <v>1</v>
      </c>
      <c r="G85" s="34">
        <v>150</v>
      </c>
      <c r="H85" s="66" t="s">
        <v>396</v>
      </c>
      <c r="I85" s="66" t="s">
        <v>35</v>
      </c>
      <c r="J85" s="34">
        <v>65</v>
      </c>
      <c r="K85" s="34">
        <v>3364</v>
      </c>
      <c r="L85" s="34">
        <v>38</v>
      </c>
      <c r="M85" s="34">
        <v>2572</v>
      </c>
      <c r="N85" s="34">
        <v>50</v>
      </c>
      <c r="O85" s="34">
        <v>3711</v>
      </c>
      <c r="P85" s="34">
        <v>11</v>
      </c>
      <c r="Q85" s="34">
        <v>636</v>
      </c>
      <c r="R85" s="34">
        <v>131</v>
      </c>
      <c r="S85" s="34">
        <v>5089</v>
      </c>
      <c r="T85" s="34">
        <v>365</v>
      </c>
      <c r="U85" s="63">
        <v>21327</v>
      </c>
      <c r="V85" s="93">
        <v>1780</v>
      </c>
      <c r="W85" s="35">
        <v>69685</v>
      </c>
      <c r="X85" s="91"/>
    </row>
    <row r="86" spans="1:24" s="92" customFormat="1" ht="20.25" customHeight="1">
      <c r="A86" s="70" t="s">
        <v>545</v>
      </c>
      <c r="B86" s="34">
        <v>50</v>
      </c>
      <c r="C86" s="34">
        <v>3610</v>
      </c>
      <c r="D86" s="34">
        <v>62</v>
      </c>
      <c r="E86" s="34">
        <v>2851</v>
      </c>
      <c r="F86" s="34">
        <v>1</v>
      </c>
      <c r="G86" s="34">
        <v>67</v>
      </c>
      <c r="H86" s="66" t="s">
        <v>396</v>
      </c>
      <c r="I86" s="66" t="s">
        <v>35</v>
      </c>
      <c r="J86" s="34">
        <v>25</v>
      </c>
      <c r="K86" s="34">
        <v>1144</v>
      </c>
      <c r="L86" s="34">
        <v>25</v>
      </c>
      <c r="M86" s="34">
        <v>2907</v>
      </c>
      <c r="N86" s="34">
        <v>100</v>
      </c>
      <c r="O86" s="34">
        <v>6155</v>
      </c>
      <c r="P86" s="66" t="s">
        <v>396</v>
      </c>
      <c r="Q86" s="66" t="s">
        <v>396</v>
      </c>
      <c r="R86" s="34">
        <v>21</v>
      </c>
      <c r="S86" s="34">
        <v>835</v>
      </c>
      <c r="T86" s="34">
        <v>284</v>
      </c>
      <c r="U86" s="63">
        <v>17569</v>
      </c>
      <c r="V86" s="93">
        <v>1603</v>
      </c>
      <c r="W86" s="35">
        <v>62634</v>
      </c>
      <c r="X86" s="91"/>
    </row>
    <row r="87" spans="1:24" s="92" customFormat="1" ht="20.25" customHeight="1">
      <c r="A87" s="26" t="s">
        <v>546</v>
      </c>
      <c r="B87" s="34">
        <v>22</v>
      </c>
      <c r="C87" s="34">
        <v>1385</v>
      </c>
      <c r="D87" s="34">
        <v>38</v>
      </c>
      <c r="E87" s="34">
        <v>3231</v>
      </c>
      <c r="F87" s="34">
        <v>2</v>
      </c>
      <c r="G87" s="34">
        <v>128</v>
      </c>
      <c r="H87" s="66" t="s">
        <v>396</v>
      </c>
      <c r="I87" s="66" t="s">
        <v>35</v>
      </c>
      <c r="J87" s="34">
        <v>19</v>
      </c>
      <c r="K87" s="34">
        <v>1395</v>
      </c>
      <c r="L87" s="34">
        <v>27</v>
      </c>
      <c r="M87" s="34">
        <v>1887</v>
      </c>
      <c r="N87" s="34">
        <v>67</v>
      </c>
      <c r="O87" s="34">
        <v>3253</v>
      </c>
      <c r="P87" s="66" t="s">
        <v>396</v>
      </c>
      <c r="Q87" s="66" t="s">
        <v>396</v>
      </c>
      <c r="R87" s="34">
        <v>108</v>
      </c>
      <c r="S87" s="34">
        <v>9854</v>
      </c>
      <c r="T87" s="34">
        <v>283</v>
      </c>
      <c r="U87" s="63">
        <v>21133</v>
      </c>
      <c r="V87" s="93">
        <v>1539</v>
      </c>
      <c r="W87" s="35">
        <v>66355</v>
      </c>
      <c r="X87" s="91"/>
    </row>
    <row r="88" spans="1:24" s="92" customFormat="1" ht="20.25" customHeight="1">
      <c r="A88" s="26" t="s">
        <v>547</v>
      </c>
      <c r="B88" s="34">
        <v>47</v>
      </c>
      <c r="C88" s="34">
        <v>2812</v>
      </c>
      <c r="D88" s="34">
        <v>43</v>
      </c>
      <c r="E88" s="34">
        <v>4539</v>
      </c>
      <c r="F88" s="34">
        <v>1</v>
      </c>
      <c r="G88" s="34">
        <v>140</v>
      </c>
      <c r="H88" s="66" t="s">
        <v>396</v>
      </c>
      <c r="I88" s="66" t="s">
        <v>35</v>
      </c>
      <c r="J88" s="34">
        <v>17</v>
      </c>
      <c r="K88" s="34">
        <v>1520</v>
      </c>
      <c r="L88" s="34">
        <v>21</v>
      </c>
      <c r="M88" s="34">
        <v>1980</v>
      </c>
      <c r="N88" s="34">
        <v>49</v>
      </c>
      <c r="O88" s="34">
        <v>2308</v>
      </c>
      <c r="P88" s="66" t="s">
        <v>396</v>
      </c>
      <c r="Q88" s="66" t="s">
        <v>396</v>
      </c>
      <c r="R88" s="34">
        <v>193</v>
      </c>
      <c r="S88" s="34">
        <v>21275</v>
      </c>
      <c r="T88" s="34">
        <v>371</v>
      </c>
      <c r="U88" s="63">
        <v>34574</v>
      </c>
      <c r="V88" s="93">
        <v>1667</v>
      </c>
      <c r="W88" s="35">
        <v>80392</v>
      </c>
      <c r="X88" s="91"/>
    </row>
    <row r="89" spans="1:24" s="92" customFormat="1" ht="20.25" customHeight="1">
      <c r="A89" s="26" t="s">
        <v>548</v>
      </c>
      <c r="B89" s="34">
        <v>4</v>
      </c>
      <c r="C89" s="34">
        <v>135</v>
      </c>
      <c r="D89" s="34">
        <v>11</v>
      </c>
      <c r="E89" s="34">
        <v>476</v>
      </c>
      <c r="F89" s="66" t="s">
        <v>396</v>
      </c>
      <c r="G89" s="66" t="s">
        <v>35</v>
      </c>
      <c r="H89" s="66" t="s">
        <v>396</v>
      </c>
      <c r="I89" s="66" t="s">
        <v>35</v>
      </c>
      <c r="J89" s="34">
        <v>12</v>
      </c>
      <c r="K89" s="34">
        <v>960</v>
      </c>
      <c r="L89" s="34">
        <v>12</v>
      </c>
      <c r="M89" s="34">
        <v>850</v>
      </c>
      <c r="N89" s="34">
        <v>12</v>
      </c>
      <c r="O89" s="34">
        <v>390</v>
      </c>
      <c r="P89" s="66" t="s">
        <v>396</v>
      </c>
      <c r="Q89" s="66" t="s">
        <v>396</v>
      </c>
      <c r="R89" s="34">
        <v>33</v>
      </c>
      <c r="S89" s="34">
        <v>1340</v>
      </c>
      <c r="T89" s="34">
        <v>84</v>
      </c>
      <c r="U89" s="63">
        <v>4151</v>
      </c>
      <c r="V89" s="93">
        <v>846</v>
      </c>
      <c r="W89" s="35">
        <v>31808</v>
      </c>
      <c r="X89" s="91"/>
    </row>
    <row r="90" spans="1:24" s="92" customFormat="1" ht="20.25" customHeight="1">
      <c r="A90" s="281" t="s">
        <v>549</v>
      </c>
      <c r="B90" s="282">
        <v>129</v>
      </c>
      <c r="C90" s="282">
        <v>5786</v>
      </c>
      <c r="D90" s="282">
        <v>89</v>
      </c>
      <c r="E90" s="282">
        <v>4545</v>
      </c>
      <c r="F90" s="282">
        <v>1</v>
      </c>
      <c r="G90" s="282">
        <v>50</v>
      </c>
      <c r="H90" s="304" t="s">
        <v>396</v>
      </c>
      <c r="I90" s="304" t="s">
        <v>35</v>
      </c>
      <c r="J90" s="282">
        <v>28</v>
      </c>
      <c r="K90" s="282">
        <v>1284</v>
      </c>
      <c r="L90" s="282">
        <v>47</v>
      </c>
      <c r="M90" s="282">
        <v>3239</v>
      </c>
      <c r="N90" s="282">
        <v>101</v>
      </c>
      <c r="O90" s="282">
        <v>3408</v>
      </c>
      <c r="P90" s="282">
        <v>17</v>
      </c>
      <c r="Q90" s="282">
        <v>1200</v>
      </c>
      <c r="R90" s="282">
        <v>248</v>
      </c>
      <c r="S90" s="282">
        <v>12398</v>
      </c>
      <c r="T90" s="282">
        <v>660</v>
      </c>
      <c r="U90" s="295">
        <v>31910</v>
      </c>
      <c r="V90" s="310">
        <v>1521</v>
      </c>
      <c r="W90" s="283">
        <v>59084</v>
      </c>
      <c r="X90" s="91"/>
    </row>
    <row r="91" spans="1:24" s="92" customFormat="1" ht="20.25" customHeight="1">
      <c r="A91" s="289" t="s">
        <v>799</v>
      </c>
      <c r="B91" s="311">
        <v>219</v>
      </c>
      <c r="C91" s="311">
        <v>11206</v>
      </c>
      <c r="D91" s="311">
        <v>174</v>
      </c>
      <c r="E91" s="311">
        <v>5765</v>
      </c>
      <c r="F91" s="312">
        <v>3</v>
      </c>
      <c r="G91" s="312">
        <v>554</v>
      </c>
      <c r="H91" s="305" t="s">
        <v>396</v>
      </c>
      <c r="I91" s="305" t="s">
        <v>35</v>
      </c>
      <c r="J91" s="311">
        <v>31</v>
      </c>
      <c r="K91" s="311">
        <v>1350</v>
      </c>
      <c r="L91" s="311">
        <v>63</v>
      </c>
      <c r="M91" s="311">
        <v>3751</v>
      </c>
      <c r="N91" s="311">
        <v>86</v>
      </c>
      <c r="O91" s="311">
        <v>1580</v>
      </c>
      <c r="P91" s="305" t="s">
        <v>396</v>
      </c>
      <c r="Q91" s="305" t="s">
        <v>396</v>
      </c>
      <c r="R91" s="311">
        <v>362</v>
      </c>
      <c r="S91" s="311">
        <v>16591</v>
      </c>
      <c r="T91" s="311">
        <f>B91+D91+F91+J91+L91+N91+R91</f>
        <v>938</v>
      </c>
      <c r="U91" s="313">
        <f>C91+E91+G91+K91+M91+O91+S91</f>
        <v>40797</v>
      </c>
      <c r="V91" s="314">
        <f>R44+T91</f>
        <v>1944</v>
      </c>
      <c r="W91" s="315">
        <f>S44+U91</f>
        <v>71640</v>
      </c>
      <c r="X91" s="91"/>
    </row>
    <row r="92" spans="1:24" s="92" customFormat="1" ht="20.25" customHeight="1">
      <c r="A92" s="289" t="s">
        <v>794</v>
      </c>
      <c r="B92" s="316">
        <v>125</v>
      </c>
      <c r="C92" s="316">
        <v>4764</v>
      </c>
      <c r="D92" s="316">
        <v>276</v>
      </c>
      <c r="E92" s="316">
        <v>6860</v>
      </c>
      <c r="F92" s="317">
        <v>43</v>
      </c>
      <c r="G92" s="317">
        <v>1318</v>
      </c>
      <c r="H92" s="305" t="s">
        <v>396</v>
      </c>
      <c r="I92" s="305" t="s">
        <v>35</v>
      </c>
      <c r="J92" s="316">
        <v>11</v>
      </c>
      <c r="K92" s="316">
        <v>410</v>
      </c>
      <c r="L92" s="316">
        <v>56</v>
      </c>
      <c r="M92" s="316">
        <v>5387</v>
      </c>
      <c r="N92" s="316">
        <v>69</v>
      </c>
      <c r="O92" s="316">
        <v>2824</v>
      </c>
      <c r="P92" s="317">
        <v>38</v>
      </c>
      <c r="Q92" s="317">
        <v>1140</v>
      </c>
      <c r="R92" s="316">
        <v>203</v>
      </c>
      <c r="S92" s="316">
        <v>11992</v>
      </c>
      <c r="T92" s="316">
        <f>B92+D92+F92+J92+L92+N92+P92+R92</f>
        <v>821</v>
      </c>
      <c r="U92" s="318">
        <f>C92+E92+G92+K92+M92+O92+Q92+S92</f>
        <v>34695</v>
      </c>
      <c r="V92" s="319">
        <f t="shared" ref="V92:W95" si="0">R45+T92</f>
        <v>1929</v>
      </c>
      <c r="W92" s="320">
        <f t="shared" si="0"/>
        <v>67712</v>
      </c>
      <c r="X92" s="91"/>
    </row>
    <row r="93" spans="1:24" s="92" customFormat="1" ht="20.25" customHeight="1">
      <c r="A93" s="289" t="s">
        <v>795</v>
      </c>
      <c r="B93" s="316">
        <v>265</v>
      </c>
      <c r="C93" s="316">
        <v>6544</v>
      </c>
      <c r="D93" s="316">
        <v>252</v>
      </c>
      <c r="E93" s="316">
        <v>6831</v>
      </c>
      <c r="F93" s="317">
        <v>18</v>
      </c>
      <c r="G93" s="317">
        <v>570</v>
      </c>
      <c r="H93" s="305" t="s">
        <v>396</v>
      </c>
      <c r="I93" s="305" t="s">
        <v>35</v>
      </c>
      <c r="J93" s="316">
        <v>44</v>
      </c>
      <c r="K93" s="316">
        <v>1234</v>
      </c>
      <c r="L93" s="316">
        <v>85</v>
      </c>
      <c r="M93" s="316">
        <v>2748</v>
      </c>
      <c r="N93" s="316">
        <v>76</v>
      </c>
      <c r="O93" s="316">
        <v>1731</v>
      </c>
      <c r="P93" s="317">
        <v>14</v>
      </c>
      <c r="Q93" s="317">
        <v>520</v>
      </c>
      <c r="R93" s="316">
        <v>352</v>
      </c>
      <c r="S93" s="316">
        <v>16273</v>
      </c>
      <c r="T93" s="316">
        <f t="shared" ref="T93:U93" si="1">B93+D93+F93+J93+L93+N93+P93+R93</f>
        <v>1106</v>
      </c>
      <c r="U93" s="318">
        <f t="shared" si="1"/>
        <v>36451</v>
      </c>
      <c r="V93" s="319">
        <f t="shared" si="0"/>
        <v>2207</v>
      </c>
      <c r="W93" s="320">
        <f t="shared" si="0"/>
        <v>65654</v>
      </c>
      <c r="X93" s="91"/>
    </row>
    <row r="94" spans="1:24" s="92" customFormat="1" ht="20.25" customHeight="1">
      <c r="A94" s="289" t="s">
        <v>796</v>
      </c>
      <c r="B94" s="316">
        <v>193</v>
      </c>
      <c r="C94" s="316">
        <v>5863</v>
      </c>
      <c r="D94" s="316">
        <v>231</v>
      </c>
      <c r="E94" s="316">
        <v>6791</v>
      </c>
      <c r="F94" s="305" t="s">
        <v>396</v>
      </c>
      <c r="G94" s="305" t="s">
        <v>35</v>
      </c>
      <c r="H94" s="305" t="s">
        <v>396</v>
      </c>
      <c r="I94" s="305" t="s">
        <v>35</v>
      </c>
      <c r="J94" s="316">
        <v>5</v>
      </c>
      <c r="K94" s="316">
        <v>412</v>
      </c>
      <c r="L94" s="316">
        <v>44</v>
      </c>
      <c r="M94" s="316">
        <v>2180</v>
      </c>
      <c r="N94" s="316">
        <v>79</v>
      </c>
      <c r="O94" s="316">
        <v>2367</v>
      </c>
      <c r="P94" s="317">
        <v>31</v>
      </c>
      <c r="Q94" s="317">
        <v>1407</v>
      </c>
      <c r="R94" s="316">
        <v>158</v>
      </c>
      <c r="S94" s="316">
        <v>7355</v>
      </c>
      <c r="T94" s="316">
        <f>B94+D94+J94+L94+N94+P94+R94</f>
        <v>741</v>
      </c>
      <c r="U94" s="318">
        <f>C94+E94+K94+M94+O94+Q94+S94</f>
        <v>26375</v>
      </c>
      <c r="V94" s="319">
        <f t="shared" si="0"/>
        <v>1238</v>
      </c>
      <c r="W94" s="320">
        <f t="shared" si="0"/>
        <v>40487</v>
      </c>
      <c r="X94" s="91"/>
    </row>
    <row r="95" spans="1:24" s="92" customFormat="1" ht="20.25" customHeight="1" thickBot="1">
      <c r="A95" s="292" t="s">
        <v>797</v>
      </c>
      <c r="B95" s="321">
        <v>429</v>
      </c>
      <c r="C95" s="321">
        <v>16374</v>
      </c>
      <c r="D95" s="321">
        <v>272</v>
      </c>
      <c r="E95" s="321">
        <v>3947</v>
      </c>
      <c r="F95" s="309" t="s">
        <v>396</v>
      </c>
      <c r="G95" s="309" t="s">
        <v>35</v>
      </c>
      <c r="H95" s="309" t="s">
        <v>396</v>
      </c>
      <c r="I95" s="309" t="s">
        <v>35</v>
      </c>
      <c r="J95" s="309" t="s">
        <v>396</v>
      </c>
      <c r="K95" s="309" t="s">
        <v>35</v>
      </c>
      <c r="L95" s="321">
        <v>63</v>
      </c>
      <c r="M95" s="321">
        <v>1044</v>
      </c>
      <c r="N95" s="321">
        <v>68</v>
      </c>
      <c r="O95" s="321">
        <v>857</v>
      </c>
      <c r="P95" s="321">
        <v>46</v>
      </c>
      <c r="Q95" s="321">
        <v>1299</v>
      </c>
      <c r="R95" s="321">
        <v>121</v>
      </c>
      <c r="S95" s="321">
        <v>2719</v>
      </c>
      <c r="T95" s="321">
        <f>B95+D95+L95+N95+P95+R95</f>
        <v>999</v>
      </c>
      <c r="U95" s="322">
        <f>C95+E95+M95+O95+Q95+S95</f>
        <v>26240</v>
      </c>
      <c r="V95" s="323">
        <f t="shared" si="0"/>
        <v>1036</v>
      </c>
      <c r="W95" s="324">
        <f t="shared" si="0"/>
        <v>28087</v>
      </c>
      <c r="X95" s="91"/>
    </row>
    <row r="96" spans="1:24" ht="18" customHeight="1"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 t="s">
        <v>736</v>
      </c>
      <c r="X96" s="2"/>
    </row>
    <row r="97" spans="20:21">
      <c r="T97" s="3"/>
      <c r="U97" s="3"/>
    </row>
  </sheetData>
  <mergeCells count="25">
    <mergeCell ref="A1:G1"/>
    <mergeCell ref="B4:C4"/>
    <mergeCell ref="V50:W51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B50:U50"/>
    <mergeCell ref="T3:U3"/>
    <mergeCell ref="L4:M4"/>
    <mergeCell ref="N4:O4"/>
    <mergeCell ref="P4:Q4"/>
    <mergeCell ref="R4:S4"/>
    <mergeCell ref="T4:U4"/>
    <mergeCell ref="B3:S3"/>
    <mergeCell ref="D4:E4"/>
    <mergeCell ref="F4:G4"/>
    <mergeCell ref="H4:I4"/>
    <mergeCell ref="J4:K4"/>
  </mergeCells>
  <phoneticPr fontId="2"/>
  <pageMargins left="0.78740157480314965" right="0.78740157480314965" top="0.78740157480314965" bottom="0.59055118110236227" header="0.51181102362204722" footer="0.31496062992125984"/>
  <pageSetup paperSize="9" firstPageNumber="180" orientation="portrait" r:id="rId1"/>
  <headerFooter alignWithMargins="0">
    <oddFooter>&amp;C&amp;"ＭＳ 明朝,標準"-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view="pageBreakPreview" topLeftCell="A50" zoomScaleNormal="100" zoomScaleSheetLayoutView="100" workbookViewId="0">
      <selection activeCell="J88" sqref="J88:K88"/>
    </sheetView>
  </sheetViews>
  <sheetFormatPr defaultRowHeight="13.5" outlineLevelRow="1"/>
  <cols>
    <col min="1" max="1" width="14.625" customWidth="1"/>
    <col min="2" max="9" width="9" customWidth="1"/>
    <col min="10" max="17" width="8.625" customWidth="1"/>
  </cols>
  <sheetData>
    <row r="1" spans="1:20" ht="22.5" customHeight="1">
      <c r="A1" s="417" t="s">
        <v>908</v>
      </c>
      <c r="B1" s="418"/>
      <c r="C1" s="418"/>
      <c r="D1" s="418"/>
      <c r="E1" s="418"/>
      <c r="F1" s="418"/>
      <c r="G1" s="418"/>
    </row>
    <row r="2" spans="1:2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0">
      <c r="A3" s="531" t="s">
        <v>413</v>
      </c>
      <c r="B3" s="419" t="s">
        <v>414</v>
      </c>
      <c r="C3" s="419"/>
      <c r="D3" s="419" t="s">
        <v>415</v>
      </c>
      <c r="E3" s="419"/>
      <c r="F3" s="419" t="s">
        <v>416</v>
      </c>
      <c r="G3" s="419"/>
      <c r="H3" s="419" t="s">
        <v>417</v>
      </c>
      <c r="I3" s="419"/>
      <c r="J3" s="419" t="s">
        <v>418</v>
      </c>
      <c r="K3" s="419"/>
      <c r="L3" s="419" t="s">
        <v>419</v>
      </c>
      <c r="M3" s="419"/>
      <c r="N3" s="419" t="s">
        <v>420</v>
      </c>
      <c r="O3" s="419"/>
      <c r="P3" s="590" t="s">
        <v>421</v>
      </c>
      <c r="Q3" s="591"/>
      <c r="R3" s="419" t="s">
        <v>422</v>
      </c>
      <c r="S3" s="422"/>
      <c r="T3" s="2"/>
    </row>
    <row r="4" spans="1:20">
      <c r="A4" s="526"/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592" t="s">
        <v>423</v>
      </c>
      <c r="Q4" s="593"/>
      <c r="R4" s="423"/>
      <c r="S4" s="430"/>
      <c r="T4" s="2"/>
    </row>
    <row r="5" spans="1:20">
      <c r="A5" s="526"/>
      <c r="B5" s="14" t="s">
        <v>424</v>
      </c>
      <c r="C5" s="14" t="s">
        <v>425</v>
      </c>
      <c r="D5" s="14" t="s">
        <v>412</v>
      </c>
      <c r="E5" s="14" t="s">
        <v>425</v>
      </c>
      <c r="F5" s="14" t="s">
        <v>412</v>
      </c>
      <c r="G5" s="14" t="s">
        <v>425</v>
      </c>
      <c r="H5" s="14" t="s">
        <v>412</v>
      </c>
      <c r="I5" s="14" t="s">
        <v>425</v>
      </c>
      <c r="J5" s="14" t="s">
        <v>412</v>
      </c>
      <c r="K5" s="14" t="s">
        <v>425</v>
      </c>
      <c r="L5" s="14" t="s">
        <v>412</v>
      </c>
      <c r="M5" s="14" t="s">
        <v>425</v>
      </c>
      <c r="N5" s="14" t="s">
        <v>412</v>
      </c>
      <c r="O5" s="14" t="s">
        <v>425</v>
      </c>
      <c r="P5" s="594" t="s">
        <v>426</v>
      </c>
      <c r="Q5" s="595"/>
      <c r="R5" s="14" t="s">
        <v>424</v>
      </c>
      <c r="S5" s="22" t="s">
        <v>425</v>
      </c>
      <c r="T5" s="2"/>
    </row>
    <row r="6" spans="1:20" ht="7.5" customHeight="1">
      <c r="A6" s="23"/>
      <c r="B6" s="24" t="s">
        <v>427</v>
      </c>
      <c r="C6" s="24" t="s">
        <v>43</v>
      </c>
      <c r="D6" s="24" t="s">
        <v>428</v>
      </c>
      <c r="E6" s="24" t="s">
        <v>43</v>
      </c>
      <c r="F6" s="24" t="s">
        <v>428</v>
      </c>
      <c r="G6" s="24" t="s">
        <v>43</v>
      </c>
      <c r="H6" s="24" t="s">
        <v>428</v>
      </c>
      <c r="I6" s="24" t="s">
        <v>43</v>
      </c>
      <c r="J6" s="24" t="s">
        <v>428</v>
      </c>
      <c r="K6" s="24" t="s">
        <v>43</v>
      </c>
      <c r="L6" s="24" t="s">
        <v>428</v>
      </c>
      <c r="M6" s="24" t="s">
        <v>43</v>
      </c>
      <c r="N6" s="24" t="s">
        <v>428</v>
      </c>
      <c r="O6" s="24" t="s">
        <v>55</v>
      </c>
      <c r="P6" s="442" t="s">
        <v>2</v>
      </c>
      <c r="Q6" s="443"/>
      <c r="R6" s="24" t="s">
        <v>429</v>
      </c>
      <c r="S6" s="25" t="s">
        <v>27</v>
      </c>
      <c r="T6" s="2"/>
    </row>
    <row r="7" spans="1:20" s="6" customFormat="1" ht="22.5" hidden="1" customHeight="1" outlineLevel="1">
      <c r="A7" s="31" t="s">
        <v>430</v>
      </c>
      <c r="B7" s="32">
        <v>198</v>
      </c>
      <c r="C7" s="32">
        <v>4843</v>
      </c>
      <c r="D7" s="32">
        <v>227</v>
      </c>
      <c r="E7" s="32">
        <v>3527</v>
      </c>
      <c r="F7" s="32">
        <v>131</v>
      </c>
      <c r="G7" s="32">
        <v>1713</v>
      </c>
      <c r="H7" s="32">
        <v>84</v>
      </c>
      <c r="I7" s="32">
        <v>2000</v>
      </c>
      <c r="J7" s="32">
        <v>159</v>
      </c>
      <c r="K7" s="32">
        <v>2944</v>
      </c>
      <c r="L7" s="32">
        <v>92</v>
      </c>
      <c r="M7" s="32">
        <v>712</v>
      </c>
      <c r="N7" s="32">
        <v>44</v>
      </c>
      <c r="O7" s="32">
        <v>1186</v>
      </c>
      <c r="P7" s="444">
        <v>4791</v>
      </c>
      <c r="Q7" s="445"/>
      <c r="R7" s="78">
        <v>935</v>
      </c>
      <c r="S7" s="33">
        <v>21716</v>
      </c>
      <c r="T7" s="98"/>
    </row>
    <row r="8" spans="1:20" s="6" customFormat="1" ht="22.5" hidden="1" customHeight="1" outlineLevel="1">
      <c r="A8" s="26" t="s">
        <v>431</v>
      </c>
      <c r="B8" s="34">
        <v>198</v>
      </c>
      <c r="C8" s="34">
        <v>5489</v>
      </c>
      <c r="D8" s="34">
        <v>185</v>
      </c>
      <c r="E8" s="34">
        <v>2377</v>
      </c>
      <c r="F8" s="34">
        <v>108</v>
      </c>
      <c r="G8" s="34">
        <v>1400</v>
      </c>
      <c r="H8" s="34">
        <v>122</v>
      </c>
      <c r="I8" s="34">
        <v>2746</v>
      </c>
      <c r="J8" s="34">
        <v>158</v>
      </c>
      <c r="K8" s="34">
        <v>4369</v>
      </c>
      <c r="L8" s="34">
        <v>75</v>
      </c>
      <c r="M8" s="34">
        <v>1247</v>
      </c>
      <c r="N8" s="34">
        <v>121</v>
      </c>
      <c r="O8" s="34">
        <v>2497</v>
      </c>
      <c r="P8" s="424">
        <v>3155</v>
      </c>
      <c r="Q8" s="425"/>
      <c r="R8" s="34">
        <v>967</v>
      </c>
      <c r="S8" s="35">
        <v>23280</v>
      </c>
      <c r="T8" s="7"/>
    </row>
    <row r="9" spans="1:20" s="6" customFormat="1" ht="22.5" hidden="1" customHeight="1" outlineLevel="1">
      <c r="A9" s="26" t="s">
        <v>432</v>
      </c>
      <c r="B9" s="34">
        <v>231</v>
      </c>
      <c r="C9" s="34">
        <v>6332</v>
      </c>
      <c r="D9" s="34">
        <v>202</v>
      </c>
      <c r="E9" s="34">
        <v>2492</v>
      </c>
      <c r="F9" s="34">
        <v>112</v>
      </c>
      <c r="G9" s="34">
        <v>1379</v>
      </c>
      <c r="H9" s="34">
        <v>124</v>
      </c>
      <c r="I9" s="34">
        <v>2545</v>
      </c>
      <c r="J9" s="34">
        <v>200</v>
      </c>
      <c r="K9" s="34">
        <v>4314</v>
      </c>
      <c r="L9" s="34">
        <v>141</v>
      </c>
      <c r="M9" s="34">
        <v>2288</v>
      </c>
      <c r="N9" s="34">
        <v>109</v>
      </c>
      <c r="O9" s="34">
        <v>2547</v>
      </c>
      <c r="P9" s="424">
        <v>3171</v>
      </c>
      <c r="Q9" s="425"/>
      <c r="R9" s="34">
        <v>1119</v>
      </c>
      <c r="S9" s="35">
        <v>25068</v>
      </c>
      <c r="T9" s="7"/>
    </row>
    <row r="10" spans="1:20" s="6" customFormat="1" ht="22.5" hidden="1" customHeight="1" outlineLevel="1">
      <c r="A10" s="26" t="s">
        <v>433</v>
      </c>
      <c r="B10" s="34">
        <v>255</v>
      </c>
      <c r="C10" s="34">
        <v>7434</v>
      </c>
      <c r="D10" s="34">
        <v>117</v>
      </c>
      <c r="E10" s="34">
        <v>1352</v>
      </c>
      <c r="F10" s="34">
        <v>161</v>
      </c>
      <c r="G10" s="34">
        <v>2593</v>
      </c>
      <c r="H10" s="34">
        <v>147</v>
      </c>
      <c r="I10" s="34">
        <v>3920</v>
      </c>
      <c r="J10" s="34">
        <v>221</v>
      </c>
      <c r="K10" s="34">
        <v>4984</v>
      </c>
      <c r="L10" s="34">
        <v>188</v>
      </c>
      <c r="M10" s="34">
        <v>3319</v>
      </c>
      <c r="N10" s="34">
        <v>140</v>
      </c>
      <c r="O10" s="34">
        <v>2756</v>
      </c>
      <c r="P10" s="424">
        <v>3898</v>
      </c>
      <c r="Q10" s="425"/>
      <c r="R10" s="34">
        <v>1229</v>
      </c>
      <c r="S10" s="35">
        <v>30256</v>
      </c>
      <c r="T10" s="7"/>
    </row>
    <row r="11" spans="1:20" s="6" customFormat="1" ht="22.5" hidden="1" customHeight="1" outlineLevel="1">
      <c r="A11" s="26" t="s">
        <v>434</v>
      </c>
      <c r="B11" s="34">
        <v>279</v>
      </c>
      <c r="C11" s="34">
        <v>6894</v>
      </c>
      <c r="D11" s="34">
        <v>51</v>
      </c>
      <c r="E11" s="34">
        <v>377</v>
      </c>
      <c r="F11" s="34">
        <v>163</v>
      </c>
      <c r="G11" s="34">
        <v>2453</v>
      </c>
      <c r="H11" s="34">
        <v>133</v>
      </c>
      <c r="I11" s="34">
        <v>3037</v>
      </c>
      <c r="J11" s="34">
        <v>248</v>
      </c>
      <c r="K11" s="34">
        <v>6215</v>
      </c>
      <c r="L11" s="34">
        <v>163</v>
      </c>
      <c r="M11" s="34">
        <v>2786</v>
      </c>
      <c r="N11" s="34">
        <v>178</v>
      </c>
      <c r="O11" s="34">
        <v>3384</v>
      </c>
      <c r="P11" s="424">
        <v>4364</v>
      </c>
      <c r="Q11" s="425"/>
      <c r="R11" s="34">
        <v>1215</v>
      </c>
      <c r="S11" s="35">
        <v>29510</v>
      </c>
      <c r="T11" s="7"/>
    </row>
    <row r="12" spans="1:20" s="6" customFormat="1" ht="22.5" hidden="1" customHeight="1" outlineLevel="1">
      <c r="A12" s="26" t="s">
        <v>435</v>
      </c>
      <c r="B12" s="34">
        <v>214</v>
      </c>
      <c r="C12" s="34">
        <v>5684</v>
      </c>
      <c r="D12" s="34">
        <v>2</v>
      </c>
      <c r="E12" s="34">
        <v>7</v>
      </c>
      <c r="F12" s="34">
        <v>33</v>
      </c>
      <c r="G12" s="34">
        <v>574</v>
      </c>
      <c r="H12" s="34">
        <v>99</v>
      </c>
      <c r="I12" s="34">
        <v>3412</v>
      </c>
      <c r="J12" s="34">
        <v>196</v>
      </c>
      <c r="K12" s="34">
        <v>6374</v>
      </c>
      <c r="L12" s="34">
        <v>61</v>
      </c>
      <c r="M12" s="34">
        <v>970</v>
      </c>
      <c r="N12" s="34">
        <v>112</v>
      </c>
      <c r="O12" s="34">
        <v>2930</v>
      </c>
      <c r="P12" s="424">
        <v>3124</v>
      </c>
      <c r="Q12" s="425"/>
      <c r="R12" s="34">
        <v>717</v>
      </c>
      <c r="S12" s="35">
        <v>23075</v>
      </c>
      <c r="T12" s="7"/>
    </row>
    <row r="13" spans="1:20" s="6" customFormat="1" ht="22.5" hidden="1" customHeight="1" outlineLevel="1">
      <c r="A13" s="26" t="s">
        <v>436</v>
      </c>
      <c r="B13" s="34">
        <v>245</v>
      </c>
      <c r="C13" s="34">
        <v>6864</v>
      </c>
      <c r="D13" s="34" t="s">
        <v>53</v>
      </c>
      <c r="E13" s="34" t="s">
        <v>53</v>
      </c>
      <c r="F13" s="34">
        <v>49</v>
      </c>
      <c r="G13" s="34">
        <v>731</v>
      </c>
      <c r="H13" s="34">
        <v>80</v>
      </c>
      <c r="I13" s="34">
        <v>2405</v>
      </c>
      <c r="J13" s="34">
        <v>192</v>
      </c>
      <c r="K13" s="34">
        <v>4904</v>
      </c>
      <c r="L13" s="34">
        <v>76</v>
      </c>
      <c r="M13" s="34">
        <v>1141</v>
      </c>
      <c r="N13" s="34">
        <v>112</v>
      </c>
      <c r="O13" s="34">
        <v>1993</v>
      </c>
      <c r="P13" s="424">
        <v>4417</v>
      </c>
      <c r="Q13" s="425"/>
      <c r="R13" s="34">
        <v>754</v>
      </c>
      <c r="S13" s="35">
        <v>22455</v>
      </c>
      <c r="T13" s="7"/>
    </row>
    <row r="14" spans="1:20" s="6" customFormat="1" ht="22.5" hidden="1" customHeight="1" outlineLevel="1">
      <c r="A14" s="26" t="s">
        <v>437</v>
      </c>
      <c r="B14" s="34">
        <v>225</v>
      </c>
      <c r="C14" s="34">
        <v>6555</v>
      </c>
      <c r="D14" s="34" t="s">
        <v>53</v>
      </c>
      <c r="E14" s="34" t="s">
        <v>53</v>
      </c>
      <c r="F14" s="34">
        <v>56</v>
      </c>
      <c r="G14" s="34">
        <v>980</v>
      </c>
      <c r="H14" s="34">
        <v>94</v>
      </c>
      <c r="I14" s="34">
        <v>2639</v>
      </c>
      <c r="J14" s="34">
        <v>174</v>
      </c>
      <c r="K14" s="34">
        <v>5269</v>
      </c>
      <c r="L14" s="34">
        <v>44</v>
      </c>
      <c r="M14" s="34">
        <v>963</v>
      </c>
      <c r="N14" s="34">
        <v>135</v>
      </c>
      <c r="O14" s="34">
        <v>3465</v>
      </c>
      <c r="P14" s="424">
        <v>4455</v>
      </c>
      <c r="Q14" s="425"/>
      <c r="R14" s="34">
        <v>728</v>
      </c>
      <c r="S14" s="35">
        <v>24326</v>
      </c>
      <c r="T14" s="7"/>
    </row>
    <row r="15" spans="1:20" s="6" customFormat="1" ht="22.5" hidden="1" customHeight="1" outlineLevel="1">
      <c r="A15" s="26" t="s">
        <v>438</v>
      </c>
      <c r="B15" s="34">
        <v>247</v>
      </c>
      <c r="C15" s="34">
        <v>7519</v>
      </c>
      <c r="D15" s="34">
        <v>3</v>
      </c>
      <c r="E15" s="34">
        <v>40</v>
      </c>
      <c r="F15" s="34">
        <v>72</v>
      </c>
      <c r="G15" s="34">
        <v>1108</v>
      </c>
      <c r="H15" s="34">
        <v>83</v>
      </c>
      <c r="I15" s="34">
        <v>2559</v>
      </c>
      <c r="J15" s="34">
        <v>195</v>
      </c>
      <c r="K15" s="34">
        <v>5208</v>
      </c>
      <c r="L15" s="34">
        <v>61</v>
      </c>
      <c r="M15" s="34">
        <v>1105</v>
      </c>
      <c r="N15" s="34">
        <v>130</v>
      </c>
      <c r="O15" s="34">
        <v>2656</v>
      </c>
      <c r="P15" s="424">
        <v>3773</v>
      </c>
      <c r="Q15" s="425"/>
      <c r="R15" s="34">
        <v>791</v>
      </c>
      <c r="S15" s="35">
        <v>23968</v>
      </c>
      <c r="T15" s="7"/>
    </row>
    <row r="16" spans="1:20" s="6" customFormat="1" ht="22.5" hidden="1" customHeight="1" outlineLevel="1">
      <c r="A16" s="26" t="s">
        <v>439</v>
      </c>
      <c r="B16" s="34">
        <v>220</v>
      </c>
      <c r="C16" s="34">
        <v>5599</v>
      </c>
      <c r="D16" s="34" t="s">
        <v>53</v>
      </c>
      <c r="E16" s="34" t="s">
        <v>53</v>
      </c>
      <c r="F16" s="34">
        <v>36</v>
      </c>
      <c r="G16" s="34">
        <v>430</v>
      </c>
      <c r="H16" s="34">
        <v>119</v>
      </c>
      <c r="I16" s="34">
        <v>2895</v>
      </c>
      <c r="J16" s="34">
        <v>170</v>
      </c>
      <c r="K16" s="34">
        <v>4359</v>
      </c>
      <c r="L16" s="34">
        <v>75</v>
      </c>
      <c r="M16" s="34">
        <v>1464</v>
      </c>
      <c r="N16" s="34">
        <v>198</v>
      </c>
      <c r="O16" s="34">
        <v>3435</v>
      </c>
      <c r="P16" s="424">
        <v>4704</v>
      </c>
      <c r="Q16" s="425"/>
      <c r="R16" s="34">
        <v>818</v>
      </c>
      <c r="S16" s="35">
        <v>22886</v>
      </c>
      <c r="T16" s="7"/>
    </row>
    <row r="17" spans="1:20" s="6" customFormat="1" ht="22.5" hidden="1" customHeight="1" outlineLevel="1">
      <c r="A17" s="26" t="s">
        <v>440</v>
      </c>
      <c r="B17" s="34">
        <v>228</v>
      </c>
      <c r="C17" s="34">
        <v>7548</v>
      </c>
      <c r="D17" s="34" t="s">
        <v>53</v>
      </c>
      <c r="E17" s="34" t="s">
        <v>53</v>
      </c>
      <c r="F17" s="34">
        <v>10</v>
      </c>
      <c r="G17" s="34">
        <v>244</v>
      </c>
      <c r="H17" s="34">
        <v>139</v>
      </c>
      <c r="I17" s="34">
        <v>4130</v>
      </c>
      <c r="J17" s="34">
        <v>162</v>
      </c>
      <c r="K17" s="34">
        <v>4961</v>
      </c>
      <c r="L17" s="34">
        <v>81</v>
      </c>
      <c r="M17" s="34">
        <v>1844</v>
      </c>
      <c r="N17" s="34">
        <v>157</v>
      </c>
      <c r="O17" s="34">
        <v>3629</v>
      </c>
      <c r="P17" s="424">
        <v>5477</v>
      </c>
      <c r="Q17" s="425"/>
      <c r="R17" s="34">
        <v>777</v>
      </c>
      <c r="S17" s="35">
        <v>27833</v>
      </c>
      <c r="T17" s="7"/>
    </row>
    <row r="18" spans="1:20" s="6" customFormat="1" ht="22.5" hidden="1" customHeight="1" outlineLevel="1">
      <c r="A18" s="26" t="s">
        <v>441</v>
      </c>
      <c r="B18" s="34">
        <v>224</v>
      </c>
      <c r="C18" s="34">
        <v>5565</v>
      </c>
      <c r="D18" s="34" t="s">
        <v>53</v>
      </c>
      <c r="E18" s="34" t="s">
        <v>53</v>
      </c>
      <c r="F18" s="34" t="s">
        <v>53</v>
      </c>
      <c r="G18" s="34" t="s">
        <v>53</v>
      </c>
      <c r="H18" s="34">
        <v>142</v>
      </c>
      <c r="I18" s="34">
        <v>3409</v>
      </c>
      <c r="J18" s="34">
        <v>160</v>
      </c>
      <c r="K18" s="34">
        <v>4478</v>
      </c>
      <c r="L18" s="34">
        <v>119</v>
      </c>
      <c r="M18" s="34">
        <v>1980</v>
      </c>
      <c r="N18" s="34">
        <v>169</v>
      </c>
      <c r="O18" s="34">
        <v>2472</v>
      </c>
      <c r="P18" s="424">
        <v>6129</v>
      </c>
      <c r="Q18" s="425"/>
      <c r="R18" s="34">
        <v>814</v>
      </c>
      <c r="S18" s="35">
        <v>24033</v>
      </c>
      <c r="T18" s="7"/>
    </row>
    <row r="19" spans="1:20" s="6" customFormat="1" ht="22.5" hidden="1" customHeight="1" outlineLevel="1">
      <c r="A19" s="26" t="s">
        <v>598</v>
      </c>
      <c r="B19" s="34">
        <v>259</v>
      </c>
      <c r="C19" s="34">
        <v>5393</v>
      </c>
      <c r="D19" s="34" t="s">
        <v>53</v>
      </c>
      <c r="E19" s="34" t="s">
        <v>53</v>
      </c>
      <c r="F19" s="34" t="s">
        <v>53</v>
      </c>
      <c r="G19" s="34" t="s">
        <v>53</v>
      </c>
      <c r="H19" s="34">
        <v>104</v>
      </c>
      <c r="I19" s="34">
        <v>2557</v>
      </c>
      <c r="J19" s="34">
        <v>177</v>
      </c>
      <c r="K19" s="34">
        <v>3896</v>
      </c>
      <c r="L19" s="34">
        <v>112</v>
      </c>
      <c r="M19" s="34">
        <v>2089</v>
      </c>
      <c r="N19" s="34">
        <v>166</v>
      </c>
      <c r="O19" s="34">
        <v>2730</v>
      </c>
      <c r="P19" s="424">
        <v>6208</v>
      </c>
      <c r="Q19" s="425"/>
      <c r="R19" s="34">
        <v>818</v>
      </c>
      <c r="S19" s="35">
        <v>22873</v>
      </c>
      <c r="T19" s="7"/>
    </row>
    <row r="20" spans="1:20" s="6" customFormat="1" ht="22.5" hidden="1" customHeight="1" outlineLevel="1">
      <c r="A20" s="26" t="s">
        <v>442</v>
      </c>
      <c r="B20" s="34">
        <v>266</v>
      </c>
      <c r="C20" s="34">
        <v>4767</v>
      </c>
      <c r="D20" s="34" t="s">
        <v>53</v>
      </c>
      <c r="E20" s="34" t="s">
        <v>53</v>
      </c>
      <c r="F20" s="34" t="s">
        <v>53</v>
      </c>
      <c r="G20" s="34" t="s">
        <v>53</v>
      </c>
      <c r="H20" s="34">
        <v>151</v>
      </c>
      <c r="I20" s="34">
        <v>3423</v>
      </c>
      <c r="J20" s="34">
        <v>174</v>
      </c>
      <c r="K20" s="34">
        <v>3384</v>
      </c>
      <c r="L20" s="34">
        <v>172</v>
      </c>
      <c r="M20" s="34">
        <v>2313</v>
      </c>
      <c r="N20" s="34">
        <v>191</v>
      </c>
      <c r="O20" s="34">
        <v>3506</v>
      </c>
      <c r="P20" s="424">
        <v>5190</v>
      </c>
      <c r="Q20" s="425"/>
      <c r="R20" s="34">
        <v>954</v>
      </c>
      <c r="S20" s="35">
        <v>22583</v>
      </c>
      <c r="T20" s="7"/>
    </row>
    <row r="21" spans="1:20" s="6" customFormat="1" ht="22.5" hidden="1" customHeight="1" outlineLevel="1">
      <c r="A21" s="26" t="s">
        <v>443</v>
      </c>
      <c r="B21" s="34">
        <v>263</v>
      </c>
      <c r="C21" s="34">
        <v>5391</v>
      </c>
      <c r="D21" s="34" t="s">
        <v>53</v>
      </c>
      <c r="E21" s="34" t="s">
        <v>53</v>
      </c>
      <c r="F21" s="34" t="s">
        <v>53</v>
      </c>
      <c r="G21" s="34" t="s">
        <v>53</v>
      </c>
      <c r="H21" s="34">
        <v>97</v>
      </c>
      <c r="I21" s="34">
        <v>2472</v>
      </c>
      <c r="J21" s="34">
        <v>67</v>
      </c>
      <c r="K21" s="34">
        <v>1556</v>
      </c>
      <c r="L21" s="34">
        <v>109</v>
      </c>
      <c r="M21" s="34">
        <v>1729</v>
      </c>
      <c r="N21" s="34">
        <v>134</v>
      </c>
      <c r="O21" s="34">
        <v>2728</v>
      </c>
      <c r="P21" s="424">
        <v>8004</v>
      </c>
      <c r="Q21" s="425"/>
      <c r="R21" s="34">
        <v>670</v>
      </c>
      <c r="S21" s="35">
        <v>21880</v>
      </c>
      <c r="T21" s="7"/>
    </row>
    <row r="22" spans="1:20" s="6" customFormat="1" ht="22.5" hidden="1" customHeight="1" outlineLevel="1">
      <c r="A22" s="26" t="s">
        <v>444</v>
      </c>
      <c r="B22" s="34">
        <v>257</v>
      </c>
      <c r="C22" s="34">
        <v>5910</v>
      </c>
      <c r="D22" s="34" t="s">
        <v>53</v>
      </c>
      <c r="E22" s="34" t="s">
        <v>53</v>
      </c>
      <c r="F22" s="34" t="s">
        <v>53</v>
      </c>
      <c r="G22" s="34" t="s">
        <v>53</v>
      </c>
      <c r="H22" s="34">
        <v>80</v>
      </c>
      <c r="I22" s="34">
        <v>2140</v>
      </c>
      <c r="J22" s="34">
        <v>148</v>
      </c>
      <c r="K22" s="34">
        <v>3108</v>
      </c>
      <c r="L22" s="34">
        <v>156</v>
      </c>
      <c r="M22" s="34">
        <v>2287</v>
      </c>
      <c r="N22" s="34">
        <v>151</v>
      </c>
      <c r="O22" s="34">
        <v>3255</v>
      </c>
      <c r="P22" s="424">
        <v>7015</v>
      </c>
      <c r="Q22" s="425"/>
      <c r="R22" s="34">
        <v>792</v>
      </c>
      <c r="S22" s="35">
        <v>23715</v>
      </c>
      <c r="T22" s="7"/>
    </row>
    <row r="23" spans="1:20" s="6" customFormat="1" ht="22.5" hidden="1" customHeight="1" outlineLevel="1">
      <c r="A23" s="26" t="s">
        <v>445</v>
      </c>
      <c r="B23" s="34">
        <v>291</v>
      </c>
      <c r="C23" s="34">
        <v>6586</v>
      </c>
      <c r="D23" s="34" t="s">
        <v>53</v>
      </c>
      <c r="E23" s="34" t="s">
        <v>53</v>
      </c>
      <c r="F23" s="34" t="s">
        <v>53</v>
      </c>
      <c r="G23" s="34" t="s">
        <v>53</v>
      </c>
      <c r="H23" s="34">
        <v>56</v>
      </c>
      <c r="I23" s="34">
        <v>1396</v>
      </c>
      <c r="J23" s="34">
        <v>186</v>
      </c>
      <c r="K23" s="34">
        <v>3963</v>
      </c>
      <c r="L23" s="34">
        <v>180</v>
      </c>
      <c r="M23" s="34">
        <v>2855</v>
      </c>
      <c r="N23" s="34">
        <v>134</v>
      </c>
      <c r="O23" s="34">
        <v>1964</v>
      </c>
      <c r="P23" s="424">
        <v>6886</v>
      </c>
      <c r="Q23" s="425"/>
      <c r="R23" s="34">
        <v>847</v>
      </c>
      <c r="S23" s="35">
        <v>23650</v>
      </c>
      <c r="T23" s="7"/>
    </row>
    <row r="24" spans="1:20" s="6" customFormat="1" ht="22.5" hidden="1" customHeight="1" outlineLevel="1">
      <c r="A24" s="26" t="s">
        <v>446</v>
      </c>
      <c r="B24" s="34">
        <v>289</v>
      </c>
      <c r="C24" s="34">
        <v>5386</v>
      </c>
      <c r="D24" s="34" t="s">
        <v>53</v>
      </c>
      <c r="E24" s="34" t="s">
        <v>53</v>
      </c>
      <c r="F24" s="34" t="s">
        <v>53</v>
      </c>
      <c r="G24" s="34" t="s">
        <v>53</v>
      </c>
      <c r="H24" s="34">
        <v>83</v>
      </c>
      <c r="I24" s="34">
        <v>1817</v>
      </c>
      <c r="J24" s="34">
        <v>240</v>
      </c>
      <c r="K24" s="34">
        <v>4418</v>
      </c>
      <c r="L24" s="34">
        <v>170</v>
      </c>
      <c r="M24" s="34">
        <v>2526</v>
      </c>
      <c r="N24" s="34">
        <v>149</v>
      </c>
      <c r="O24" s="34">
        <v>2539</v>
      </c>
      <c r="P24" s="424">
        <v>6567</v>
      </c>
      <c r="Q24" s="425"/>
      <c r="R24" s="34">
        <v>931</v>
      </c>
      <c r="S24" s="35">
        <v>23253</v>
      </c>
      <c r="T24" s="7"/>
    </row>
    <row r="25" spans="1:20" s="6" customFormat="1" ht="22.5" hidden="1" customHeight="1" outlineLevel="1">
      <c r="A25" s="26" t="s">
        <v>447</v>
      </c>
      <c r="B25" s="34">
        <v>306</v>
      </c>
      <c r="C25" s="34">
        <v>5820</v>
      </c>
      <c r="D25" s="34" t="s">
        <v>53</v>
      </c>
      <c r="E25" s="34" t="s">
        <v>53</v>
      </c>
      <c r="F25" s="34" t="s">
        <v>53</v>
      </c>
      <c r="G25" s="34" t="s">
        <v>53</v>
      </c>
      <c r="H25" s="34">
        <v>130</v>
      </c>
      <c r="I25" s="34">
        <v>3114</v>
      </c>
      <c r="J25" s="34">
        <v>224</v>
      </c>
      <c r="K25" s="34">
        <v>5324</v>
      </c>
      <c r="L25" s="34">
        <v>195</v>
      </c>
      <c r="M25" s="34">
        <v>2953</v>
      </c>
      <c r="N25" s="34">
        <v>142</v>
      </c>
      <c r="O25" s="34">
        <v>2385</v>
      </c>
      <c r="P25" s="424">
        <v>5341</v>
      </c>
      <c r="Q25" s="425"/>
      <c r="R25" s="34">
        <v>997</v>
      </c>
      <c r="S25" s="35">
        <v>24937</v>
      </c>
      <c r="T25" s="7"/>
    </row>
    <row r="26" spans="1:20" s="6" customFormat="1" ht="22.5" hidden="1" customHeight="1" outlineLevel="1">
      <c r="A26" s="111" t="s">
        <v>448</v>
      </c>
      <c r="B26" s="112">
        <v>280</v>
      </c>
      <c r="C26" s="112">
        <v>5999</v>
      </c>
      <c r="D26" s="112" t="s">
        <v>53</v>
      </c>
      <c r="E26" s="112" t="s">
        <v>53</v>
      </c>
      <c r="F26" s="112" t="s">
        <v>53</v>
      </c>
      <c r="G26" s="112" t="s">
        <v>53</v>
      </c>
      <c r="H26" s="112">
        <v>112</v>
      </c>
      <c r="I26" s="112">
        <v>2154</v>
      </c>
      <c r="J26" s="112">
        <v>194</v>
      </c>
      <c r="K26" s="112">
        <v>4683</v>
      </c>
      <c r="L26" s="112">
        <v>106</v>
      </c>
      <c r="M26" s="112">
        <v>2175</v>
      </c>
      <c r="N26" s="112">
        <v>120</v>
      </c>
      <c r="O26" s="112">
        <v>2222</v>
      </c>
      <c r="P26" s="446">
        <v>5163</v>
      </c>
      <c r="Q26" s="447"/>
      <c r="R26" s="112">
        <v>812</v>
      </c>
      <c r="S26" s="113">
        <v>22396</v>
      </c>
      <c r="T26" s="7"/>
    </row>
    <row r="27" spans="1:20" s="11" customFormat="1" ht="15" hidden="1" customHeight="1" outlineLevel="1">
      <c r="A27" s="31" t="s">
        <v>599</v>
      </c>
      <c r="B27" s="32">
        <v>324</v>
      </c>
      <c r="C27" s="32">
        <v>5134</v>
      </c>
      <c r="D27" s="32" t="s">
        <v>53</v>
      </c>
      <c r="E27" s="32" t="s">
        <v>53</v>
      </c>
      <c r="F27" s="32" t="s">
        <v>53</v>
      </c>
      <c r="G27" s="32" t="s">
        <v>53</v>
      </c>
      <c r="H27" s="32">
        <v>118</v>
      </c>
      <c r="I27" s="32">
        <v>1680</v>
      </c>
      <c r="J27" s="32">
        <v>145</v>
      </c>
      <c r="K27" s="32">
        <v>2418</v>
      </c>
      <c r="L27" s="32">
        <v>100</v>
      </c>
      <c r="M27" s="32">
        <v>1006</v>
      </c>
      <c r="N27" s="32">
        <v>121</v>
      </c>
      <c r="O27" s="32">
        <v>1774</v>
      </c>
      <c r="P27" s="444">
        <v>5713</v>
      </c>
      <c r="Q27" s="445"/>
      <c r="R27" s="78">
        <v>808</v>
      </c>
      <c r="S27" s="33">
        <v>17725</v>
      </c>
      <c r="T27" s="98"/>
    </row>
    <row r="28" spans="1:20" s="6" customFormat="1" ht="19.5" hidden="1" customHeight="1" outlineLevel="1">
      <c r="A28" s="26" t="s">
        <v>449</v>
      </c>
      <c r="B28" s="34">
        <v>443</v>
      </c>
      <c r="C28" s="34">
        <v>7550</v>
      </c>
      <c r="D28" s="34" t="s">
        <v>53</v>
      </c>
      <c r="E28" s="34" t="s">
        <v>53</v>
      </c>
      <c r="F28" s="34" t="s">
        <v>53</v>
      </c>
      <c r="G28" s="34" t="s">
        <v>53</v>
      </c>
      <c r="H28" s="34">
        <v>139</v>
      </c>
      <c r="I28" s="34">
        <v>1877</v>
      </c>
      <c r="J28" s="34">
        <v>153</v>
      </c>
      <c r="K28" s="34">
        <v>2363</v>
      </c>
      <c r="L28" s="34">
        <v>117</v>
      </c>
      <c r="M28" s="34">
        <v>1336</v>
      </c>
      <c r="N28" s="34">
        <v>148</v>
      </c>
      <c r="O28" s="34">
        <v>1709</v>
      </c>
      <c r="P28" s="424">
        <v>7427</v>
      </c>
      <c r="Q28" s="425"/>
      <c r="R28" s="34">
        <v>1000</v>
      </c>
      <c r="S28" s="35">
        <v>22262</v>
      </c>
      <c r="T28" s="7"/>
    </row>
    <row r="29" spans="1:20" s="6" customFormat="1" ht="19.5" hidden="1" customHeight="1" outlineLevel="1">
      <c r="A29" s="26" t="s">
        <v>450</v>
      </c>
      <c r="B29" s="34">
        <v>360</v>
      </c>
      <c r="C29" s="34">
        <v>5896</v>
      </c>
      <c r="D29" s="34" t="s">
        <v>53</v>
      </c>
      <c r="E29" s="34" t="s">
        <v>53</v>
      </c>
      <c r="F29" s="34" t="s">
        <v>53</v>
      </c>
      <c r="G29" s="34" t="s">
        <v>53</v>
      </c>
      <c r="H29" s="34">
        <v>146</v>
      </c>
      <c r="I29" s="34">
        <v>1746</v>
      </c>
      <c r="J29" s="34">
        <v>156</v>
      </c>
      <c r="K29" s="34">
        <v>2161</v>
      </c>
      <c r="L29" s="34">
        <v>103</v>
      </c>
      <c r="M29" s="34">
        <v>1038</v>
      </c>
      <c r="N29" s="34">
        <v>130</v>
      </c>
      <c r="O29" s="34">
        <v>1415</v>
      </c>
      <c r="P29" s="424">
        <v>8589</v>
      </c>
      <c r="Q29" s="425"/>
      <c r="R29" s="34">
        <v>895</v>
      </c>
      <c r="S29" s="35">
        <v>20845</v>
      </c>
      <c r="T29" s="7"/>
    </row>
    <row r="30" spans="1:20" s="6" customFormat="1" ht="19.5" hidden="1" customHeight="1" outlineLevel="1">
      <c r="A30" s="26" t="s">
        <v>451</v>
      </c>
      <c r="B30" s="34">
        <v>423</v>
      </c>
      <c r="C30" s="34">
        <v>6912</v>
      </c>
      <c r="D30" s="34" t="s">
        <v>53</v>
      </c>
      <c r="E30" s="34" t="s">
        <v>53</v>
      </c>
      <c r="F30" s="34" t="s">
        <v>53</v>
      </c>
      <c r="G30" s="34" t="s">
        <v>53</v>
      </c>
      <c r="H30" s="34">
        <v>153</v>
      </c>
      <c r="I30" s="34">
        <v>1887</v>
      </c>
      <c r="J30" s="34">
        <v>168</v>
      </c>
      <c r="K30" s="34">
        <v>2369</v>
      </c>
      <c r="L30" s="34">
        <v>109</v>
      </c>
      <c r="M30" s="34">
        <v>1158</v>
      </c>
      <c r="N30" s="34">
        <v>157</v>
      </c>
      <c r="O30" s="34">
        <v>1624</v>
      </c>
      <c r="P30" s="424">
        <v>10066</v>
      </c>
      <c r="Q30" s="425"/>
      <c r="R30" s="34">
        <v>1010</v>
      </c>
      <c r="S30" s="35">
        <v>24016</v>
      </c>
      <c r="T30" s="7"/>
    </row>
    <row r="31" spans="1:20" s="6" customFormat="1" ht="19.5" hidden="1" customHeight="1" outlineLevel="1">
      <c r="A31" s="111" t="s">
        <v>452</v>
      </c>
      <c r="B31" s="112">
        <v>483</v>
      </c>
      <c r="C31" s="112">
        <v>7788</v>
      </c>
      <c r="D31" s="112" t="s">
        <v>53</v>
      </c>
      <c r="E31" s="112" t="s">
        <v>53</v>
      </c>
      <c r="F31" s="112" t="s">
        <v>53</v>
      </c>
      <c r="G31" s="112" t="s">
        <v>53</v>
      </c>
      <c r="H31" s="112">
        <v>198</v>
      </c>
      <c r="I31" s="112">
        <v>2501</v>
      </c>
      <c r="J31" s="112">
        <v>188</v>
      </c>
      <c r="K31" s="112">
        <v>2760</v>
      </c>
      <c r="L31" s="112">
        <v>66</v>
      </c>
      <c r="M31" s="112">
        <v>808</v>
      </c>
      <c r="N31" s="112">
        <v>169</v>
      </c>
      <c r="O31" s="112">
        <v>1774</v>
      </c>
      <c r="P31" s="446">
        <v>8601</v>
      </c>
      <c r="Q31" s="447"/>
      <c r="R31" s="112">
        <v>1104</v>
      </c>
      <c r="S31" s="113">
        <v>24232</v>
      </c>
      <c r="T31" s="7"/>
    </row>
    <row r="32" spans="1:20" s="6" customFormat="1" ht="15" customHeight="1" collapsed="1">
      <c r="A32" s="31" t="s">
        <v>800</v>
      </c>
      <c r="B32" s="218">
        <v>450</v>
      </c>
      <c r="C32" s="218">
        <v>6586</v>
      </c>
      <c r="D32" s="218" t="s">
        <v>53</v>
      </c>
      <c r="E32" s="218" t="s">
        <v>53</v>
      </c>
      <c r="F32" s="218" t="s">
        <v>53</v>
      </c>
      <c r="G32" s="218" t="s">
        <v>53</v>
      </c>
      <c r="H32" s="218">
        <v>171</v>
      </c>
      <c r="I32" s="218">
        <v>2568</v>
      </c>
      <c r="J32" s="218">
        <v>160</v>
      </c>
      <c r="K32" s="218">
        <v>2539</v>
      </c>
      <c r="L32" s="218">
        <v>66</v>
      </c>
      <c r="M32" s="218">
        <v>1073</v>
      </c>
      <c r="N32" s="218">
        <v>189</v>
      </c>
      <c r="O32" s="218">
        <v>1751</v>
      </c>
      <c r="P32" s="444">
        <v>12724</v>
      </c>
      <c r="Q32" s="445"/>
      <c r="R32" s="218">
        <v>1036</v>
      </c>
      <c r="S32" s="219">
        <v>27241</v>
      </c>
      <c r="T32" s="7"/>
    </row>
    <row r="33" spans="1:20" s="6" customFormat="1" ht="19.5" customHeight="1">
      <c r="A33" s="26" t="s">
        <v>453</v>
      </c>
      <c r="B33" s="34">
        <v>415</v>
      </c>
      <c r="C33" s="34">
        <v>6420</v>
      </c>
      <c r="D33" s="34" t="s">
        <v>53</v>
      </c>
      <c r="E33" s="34" t="s">
        <v>53</v>
      </c>
      <c r="F33" s="34" t="s">
        <v>53</v>
      </c>
      <c r="G33" s="34" t="s">
        <v>53</v>
      </c>
      <c r="H33" s="34">
        <v>155</v>
      </c>
      <c r="I33" s="34">
        <v>2381</v>
      </c>
      <c r="J33" s="34">
        <v>306</v>
      </c>
      <c r="K33" s="34">
        <v>2575</v>
      </c>
      <c r="L33" s="34">
        <v>111</v>
      </c>
      <c r="M33" s="34">
        <v>923</v>
      </c>
      <c r="N33" s="34">
        <v>212</v>
      </c>
      <c r="O33" s="34">
        <v>1458</v>
      </c>
      <c r="P33" s="424">
        <v>14397</v>
      </c>
      <c r="Q33" s="425"/>
      <c r="R33" s="34">
        <v>1199</v>
      </c>
      <c r="S33" s="35">
        <v>28154</v>
      </c>
      <c r="T33" s="7"/>
    </row>
    <row r="34" spans="1:20" s="6" customFormat="1" ht="19.5" customHeight="1">
      <c r="A34" s="26" t="s">
        <v>454</v>
      </c>
      <c r="B34" s="34">
        <v>426</v>
      </c>
      <c r="C34" s="34">
        <v>6413</v>
      </c>
      <c r="D34" s="34" t="s">
        <v>53</v>
      </c>
      <c r="E34" s="34" t="s">
        <v>53</v>
      </c>
      <c r="F34" s="34" t="s">
        <v>53</v>
      </c>
      <c r="G34" s="34" t="s">
        <v>53</v>
      </c>
      <c r="H34" s="34">
        <v>139</v>
      </c>
      <c r="I34" s="34">
        <v>2280</v>
      </c>
      <c r="J34" s="34">
        <v>289</v>
      </c>
      <c r="K34" s="34">
        <v>2219</v>
      </c>
      <c r="L34" s="34">
        <v>88</v>
      </c>
      <c r="M34" s="34">
        <v>738</v>
      </c>
      <c r="N34" s="34">
        <v>219</v>
      </c>
      <c r="O34" s="34">
        <v>1786</v>
      </c>
      <c r="P34" s="424">
        <v>12775</v>
      </c>
      <c r="Q34" s="425"/>
      <c r="R34" s="34">
        <v>1161</v>
      </c>
      <c r="S34" s="35">
        <v>26211</v>
      </c>
      <c r="T34" s="7"/>
    </row>
    <row r="35" spans="1:20" s="6" customFormat="1" ht="19.5" customHeight="1">
      <c r="A35" s="26" t="s">
        <v>455</v>
      </c>
      <c r="B35" s="34">
        <v>356</v>
      </c>
      <c r="C35" s="34">
        <v>5294</v>
      </c>
      <c r="D35" s="34" t="s">
        <v>53</v>
      </c>
      <c r="E35" s="34" t="s">
        <v>53</v>
      </c>
      <c r="F35" s="34" t="s">
        <v>53</v>
      </c>
      <c r="G35" s="34" t="s">
        <v>53</v>
      </c>
      <c r="H35" s="34">
        <v>129</v>
      </c>
      <c r="I35" s="34">
        <v>2220</v>
      </c>
      <c r="J35" s="34">
        <v>202</v>
      </c>
      <c r="K35" s="34">
        <v>2109</v>
      </c>
      <c r="L35" s="34">
        <v>50</v>
      </c>
      <c r="M35" s="34">
        <v>595</v>
      </c>
      <c r="N35" s="34">
        <v>210</v>
      </c>
      <c r="O35" s="34">
        <v>2089</v>
      </c>
      <c r="P35" s="424">
        <v>11570</v>
      </c>
      <c r="Q35" s="425"/>
      <c r="R35" s="34">
        <v>947</v>
      </c>
      <c r="S35" s="35">
        <v>23877</v>
      </c>
      <c r="T35" s="7"/>
    </row>
    <row r="36" spans="1:20" s="6" customFormat="1" ht="19.5" customHeight="1">
      <c r="A36" s="26" t="s">
        <v>456</v>
      </c>
      <c r="B36" s="34">
        <v>360</v>
      </c>
      <c r="C36" s="34">
        <v>4771</v>
      </c>
      <c r="D36" s="34" t="s">
        <v>53</v>
      </c>
      <c r="E36" s="34" t="s">
        <v>53</v>
      </c>
      <c r="F36" s="34" t="s">
        <v>53</v>
      </c>
      <c r="G36" s="34" t="s">
        <v>53</v>
      </c>
      <c r="H36" s="34">
        <v>123</v>
      </c>
      <c r="I36" s="34">
        <v>2062</v>
      </c>
      <c r="J36" s="34">
        <v>170</v>
      </c>
      <c r="K36" s="34">
        <v>1684</v>
      </c>
      <c r="L36" s="34">
        <v>33</v>
      </c>
      <c r="M36" s="34">
        <v>326</v>
      </c>
      <c r="N36" s="34">
        <v>222</v>
      </c>
      <c r="O36" s="34">
        <v>1942</v>
      </c>
      <c r="P36" s="424">
        <v>9143</v>
      </c>
      <c r="Q36" s="425"/>
      <c r="R36" s="34">
        <v>908</v>
      </c>
      <c r="S36" s="35">
        <v>19928</v>
      </c>
      <c r="T36" s="7"/>
    </row>
    <row r="37" spans="1:20" s="6" customFormat="1" ht="19.5" customHeight="1">
      <c r="A37" s="26" t="s">
        <v>600</v>
      </c>
      <c r="B37" s="34">
        <v>355</v>
      </c>
      <c r="C37" s="34">
        <v>4674</v>
      </c>
      <c r="D37" s="34" t="s">
        <v>53</v>
      </c>
      <c r="E37" s="34" t="s">
        <v>53</v>
      </c>
      <c r="F37" s="34" t="s">
        <v>53</v>
      </c>
      <c r="G37" s="34" t="s">
        <v>53</v>
      </c>
      <c r="H37" s="34">
        <v>113</v>
      </c>
      <c r="I37" s="34">
        <v>1882</v>
      </c>
      <c r="J37" s="34">
        <v>188</v>
      </c>
      <c r="K37" s="34">
        <v>1790</v>
      </c>
      <c r="L37" s="34">
        <v>49</v>
      </c>
      <c r="M37" s="34">
        <v>562</v>
      </c>
      <c r="N37" s="34">
        <v>231</v>
      </c>
      <c r="O37" s="34">
        <v>2109</v>
      </c>
      <c r="P37" s="424">
        <v>7597</v>
      </c>
      <c r="Q37" s="425"/>
      <c r="R37" s="34">
        <v>936</v>
      </c>
      <c r="S37" s="35">
        <v>18614</v>
      </c>
      <c r="T37" s="7"/>
    </row>
    <row r="38" spans="1:20" s="6" customFormat="1" ht="19.5" customHeight="1">
      <c r="A38" s="26" t="s">
        <v>601</v>
      </c>
      <c r="B38" s="34">
        <v>364</v>
      </c>
      <c r="C38" s="34">
        <v>4774</v>
      </c>
      <c r="D38" s="34" t="s">
        <v>53</v>
      </c>
      <c r="E38" s="34" t="s">
        <v>53</v>
      </c>
      <c r="F38" s="34" t="s">
        <v>53</v>
      </c>
      <c r="G38" s="34" t="s">
        <v>53</v>
      </c>
      <c r="H38" s="34">
        <v>116</v>
      </c>
      <c r="I38" s="34">
        <v>1720</v>
      </c>
      <c r="J38" s="34">
        <v>175</v>
      </c>
      <c r="K38" s="34">
        <v>1827</v>
      </c>
      <c r="L38" s="34">
        <v>42</v>
      </c>
      <c r="M38" s="34">
        <v>270</v>
      </c>
      <c r="N38" s="34">
        <v>228</v>
      </c>
      <c r="O38" s="34">
        <v>1978</v>
      </c>
      <c r="P38" s="424">
        <v>8400</v>
      </c>
      <c r="Q38" s="425"/>
      <c r="R38" s="34">
        <v>925</v>
      </c>
      <c r="S38" s="35">
        <v>18969</v>
      </c>
      <c r="T38" s="7"/>
    </row>
    <row r="39" spans="1:20" s="6" customFormat="1" ht="19.5" customHeight="1">
      <c r="A39" s="26" t="s">
        <v>602</v>
      </c>
      <c r="B39" s="34">
        <v>453</v>
      </c>
      <c r="C39" s="34">
        <v>5777</v>
      </c>
      <c r="D39" s="34" t="s">
        <v>53</v>
      </c>
      <c r="E39" s="34" t="s">
        <v>53</v>
      </c>
      <c r="F39" s="34" t="s">
        <v>53</v>
      </c>
      <c r="G39" s="34" t="s">
        <v>53</v>
      </c>
      <c r="H39" s="34">
        <v>92</v>
      </c>
      <c r="I39" s="34">
        <v>1283</v>
      </c>
      <c r="J39" s="34">
        <v>169</v>
      </c>
      <c r="K39" s="34">
        <v>1857</v>
      </c>
      <c r="L39" s="34">
        <v>60</v>
      </c>
      <c r="M39" s="34">
        <v>447</v>
      </c>
      <c r="N39" s="34">
        <v>226</v>
      </c>
      <c r="O39" s="34">
        <v>1757</v>
      </c>
      <c r="P39" s="424">
        <v>9699</v>
      </c>
      <c r="Q39" s="425"/>
      <c r="R39" s="34">
        <v>1000</v>
      </c>
      <c r="S39" s="35">
        <v>20820</v>
      </c>
      <c r="T39" s="7"/>
    </row>
    <row r="40" spans="1:20" s="6" customFormat="1" ht="19.5" customHeight="1">
      <c r="A40" s="26" t="s">
        <v>603</v>
      </c>
      <c r="B40" s="34">
        <v>478</v>
      </c>
      <c r="C40" s="34">
        <v>6011</v>
      </c>
      <c r="D40" s="34" t="s">
        <v>53</v>
      </c>
      <c r="E40" s="34" t="s">
        <v>53</v>
      </c>
      <c r="F40" s="34" t="s">
        <v>53</v>
      </c>
      <c r="G40" s="34" t="s">
        <v>53</v>
      </c>
      <c r="H40" s="34">
        <v>104</v>
      </c>
      <c r="I40" s="34">
        <v>1343</v>
      </c>
      <c r="J40" s="34">
        <v>149</v>
      </c>
      <c r="K40" s="34">
        <v>2011</v>
      </c>
      <c r="L40" s="34">
        <v>75</v>
      </c>
      <c r="M40" s="34">
        <v>704</v>
      </c>
      <c r="N40" s="34">
        <v>214</v>
      </c>
      <c r="O40" s="34">
        <v>1930</v>
      </c>
      <c r="P40" s="424">
        <v>8707</v>
      </c>
      <c r="Q40" s="425"/>
      <c r="R40" s="34">
        <v>1020</v>
      </c>
      <c r="S40" s="35">
        <v>20706</v>
      </c>
      <c r="T40" s="7"/>
    </row>
    <row r="41" spans="1:20" s="6" customFormat="1" ht="19.5" customHeight="1">
      <c r="A41" s="26" t="s">
        <v>604</v>
      </c>
      <c r="B41" s="34">
        <v>468</v>
      </c>
      <c r="C41" s="34">
        <v>6135</v>
      </c>
      <c r="D41" s="34" t="s">
        <v>53</v>
      </c>
      <c r="E41" s="34" t="s">
        <v>53</v>
      </c>
      <c r="F41" s="34" t="s">
        <v>53</v>
      </c>
      <c r="G41" s="34" t="s">
        <v>53</v>
      </c>
      <c r="H41" s="34">
        <v>133</v>
      </c>
      <c r="I41" s="34">
        <v>1751</v>
      </c>
      <c r="J41" s="34">
        <v>132</v>
      </c>
      <c r="K41" s="34">
        <v>2069</v>
      </c>
      <c r="L41" s="34">
        <v>99</v>
      </c>
      <c r="M41" s="34">
        <v>982</v>
      </c>
      <c r="N41" s="34">
        <v>203</v>
      </c>
      <c r="O41" s="34">
        <v>1931</v>
      </c>
      <c r="P41" s="424">
        <v>8278</v>
      </c>
      <c r="Q41" s="425"/>
      <c r="R41" s="34">
        <v>1035</v>
      </c>
      <c r="S41" s="35">
        <v>21146</v>
      </c>
      <c r="T41" s="7"/>
    </row>
    <row r="42" spans="1:20" s="208" customFormat="1" ht="19.5" customHeight="1">
      <c r="A42" s="26" t="s">
        <v>605</v>
      </c>
      <c r="B42" s="214">
        <v>445</v>
      </c>
      <c r="C42" s="214">
        <v>6215</v>
      </c>
      <c r="D42" s="214" t="s">
        <v>53</v>
      </c>
      <c r="E42" s="214" t="s">
        <v>53</v>
      </c>
      <c r="F42" s="214" t="s">
        <v>53</v>
      </c>
      <c r="G42" s="214" t="s">
        <v>53</v>
      </c>
      <c r="H42" s="214">
        <v>128</v>
      </c>
      <c r="I42" s="214">
        <v>1608</v>
      </c>
      <c r="J42" s="214">
        <v>168</v>
      </c>
      <c r="K42" s="214">
        <v>2022</v>
      </c>
      <c r="L42" s="214">
        <v>39</v>
      </c>
      <c r="M42" s="214">
        <v>568</v>
      </c>
      <c r="N42" s="214">
        <v>196</v>
      </c>
      <c r="O42" s="214">
        <v>1606</v>
      </c>
      <c r="P42" s="424">
        <v>8363</v>
      </c>
      <c r="Q42" s="425"/>
      <c r="R42" s="214">
        <v>976</v>
      </c>
      <c r="S42" s="215">
        <v>20382</v>
      </c>
      <c r="T42" s="7"/>
    </row>
    <row r="43" spans="1:20" s="208" customFormat="1" ht="19.5" customHeight="1">
      <c r="A43" s="26" t="s">
        <v>801</v>
      </c>
      <c r="B43" s="71">
        <v>453</v>
      </c>
      <c r="C43" s="71">
        <v>5783</v>
      </c>
      <c r="D43" s="71" t="s">
        <v>53</v>
      </c>
      <c r="E43" s="71" t="s">
        <v>53</v>
      </c>
      <c r="F43" s="71" t="s">
        <v>53</v>
      </c>
      <c r="G43" s="71" t="s">
        <v>53</v>
      </c>
      <c r="H43" s="71">
        <v>131</v>
      </c>
      <c r="I43" s="71">
        <v>1577</v>
      </c>
      <c r="J43" s="71">
        <v>109</v>
      </c>
      <c r="K43" s="71">
        <v>1703</v>
      </c>
      <c r="L43" s="71">
        <v>44</v>
      </c>
      <c r="M43" s="71">
        <v>976</v>
      </c>
      <c r="N43" s="71">
        <v>169</v>
      </c>
      <c r="O43" s="71">
        <v>1834</v>
      </c>
      <c r="P43" s="608">
        <v>7465</v>
      </c>
      <c r="Q43" s="609"/>
      <c r="R43" s="71">
        <v>906</v>
      </c>
      <c r="S43" s="72">
        <f>C43+I43+K43+M43+O43+P43</f>
        <v>19338</v>
      </c>
      <c r="T43" s="7"/>
    </row>
    <row r="44" spans="1:20" s="208" customFormat="1" ht="19.5" customHeight="1">
      <c r="A44" s="26" t="s">
        <v>802</v>
      </c>
      <c r="B44" s="71">
        <v>422</v>
      </c>
      <c r="C44" s="71">
        <v>5222</v>
      </c>
      <c r="D44" s="71" t="s">
        <v>53</v>
      </c>
      <c r="E44" s="71" t="s">
        <v>53</v>
      </c>
      <c r="F44" s="71" t="s">
        <v>53</v>
      </c>
      <c r="G44" s="71" t="s">
        <v>53</v>
      </c>
      <c r="H44" s="71">
        <v>100</v>
      </c>
      <c r="I44" s="71">
        <v>1261</v>
      </c>
      <c r="J44" s="71">
        <v>122</v>
      </c>
      <c r="K44" s="71">
        <v>1383</v>
      </c>
      <c r="L44" s="71">
        <v>46</v>
      </c>
      <c r="M44" s="71">
        <v>478</v>
      </c>
      <c r="N44" s="71">
        <v>152</v>
      </c>
      <c r="O44" s="71">
        <v>1519</v>
      </c>
      <c r="P44" s="608">
        <v>6993</v>
      </c>
      <c r="Q44" s="609"/>
      <c r="R44" s="71">
        <v>842</v>
      </c>
      <c r="S44" s="72">
        <f t="shared" ref="S44:S47" si="0">C44+I44+K44+M44+O44+P44</f>
        <v>16856</v>
      </c>
      <c r="T44" s="7"/>
    </row>
    <row r="45" spans="1:20" s="208" customFormat="1" ht="19.5" customHeight="1">
      <c r="A45" s="26" t="s">
        <v>803</v>
      </c>
      <c r="B45" s="71">
        <v>405</v>
      </c>
      <c r="C45" s="71">
        <v>5316</v>
      </c>
      <c r="D45" s="71" t="s">
        <v>53</v>
      </c>
      <c r="E45" s="71" t="s">
        <v>53</v>
      </c>
      <c r="F45" s="71" t="s">
        <v>53</v>
      </c>
      <c r="G45" s="71" t="s">
        <v>53</v>
      </c>
      <c r="H45" s="71">
        <v>124</v>
      </c>
      <c r="I45" s="71">
        <v>1349</v>
      </c>
      <c r="J45" s="71">
        <v>121</v>
      </c>
      <c r="K45" s="71">
        <v>1723</v>
      </c>
      <c r="L45" s="71">
        <v>54</v>
      </c>
      <c r="M45" s="71">
        <v>848</v>
      </c>
      <c r="N45" s="71">
        <v>142</v>
      </c>
      <c r="O45" s="71">
        <v>1645</v>
      </c>
      <c r="P45" s="608">
        <v>7287</v>
      </c>
      <c r="Q45" s="609"/>
      <c r="R45" s="71">
        <v>846</v>
      </c>
      <c r="S45" s="72">
        <f t="shared" si="0"/>
        <v>18168</v>
      </c>
      <c r="T45" s="7"/>
    </row>
    <row r="46" spans="1:20" s="208" customFormat="1" ht="19.5" customHeight="1">
      <c r="A46" s="26" t="s">
        <v>804</v>
      </c>
      <c r="B46" s="71">
        <v>368</v>
      </c>
      <c r="C46" s="71">
        <v>5479</v>
      </c>
      <c r="D46" s="71" t="s">
        <v>53</v>
      </c>
      <c r="E46" s="71" t="s">
        <v>53</v>
      </c>
      <c r="F46" s="71" t="s">
        <v>53</v>
      </c>
      <c r="G46" s="71" t="s">
        <v>53</v>
      </c>
      <c r="H46" s="71">
        <v>122</v>
      </c>
      <c r="I46" s="71">
        <v>1437</v>
      </c>
      <c r="J46" s="71">
        <v>143</v>
      </c>
      <c r="K46" s="71">
        <v>1845</v>
      </c>
      <c r="L46" s="71">
        <v>42</v>
      </c>
      <c r="M46" s="71">
        <v>827</v>
      </c>
      <c r="N46" s="71">
        <v>177</v>
      </c>
      <c r="O46" s="71">
        <v>1676</v>
      </c>
      <c r="P46" s="608">
        <v>8203</v>
      </c>
      <c r="Q46" s="609"/>
      <c r="R46" s="71">
        <v>852</v>
      </c>
      <c r="S46" s="72">
        <f t="shared" si="0"/>
        <v>19467</v>
      </c>
      <c r="T46" s="7"/>
    </row>
    <row r="47" spans="1:20" s="208" customFormat="1" ht="19.5" customHeight="1" thickBot="1">
      <c r="A47" s="27" t="s">
        <v>805</v>
      </c>
      <c r="B47" s="101">
        <v>376</v>
      </c>
      <c r="C47" s="101">
        <v>5548</v>
      </c>
      <c r="D47" s="101" t="s">
        <v>53</v>
      </c>
      <c r="E47" s="101" t="s">
        <v>53</v>
      </c>
      <c r="F47" s="101" t="s">
        <v>53</v>
      </c>
      <c r="G47" s="101" t="s">
        <v>53</v>
      </c>
      <c r="H47" s="101">
        <v>109</v>
      </c>
      <c r="I47" s="101">
        <v>1046</v>
      </c>
      <c r="J47" s="101">
        <v>135</v>
      </c>
      <c r="K47" s="101">
        <v>1990</v>
      </c>
      <c r="L47" s="101">
        <v>40</v>
      </c>
      <c r="M47" s="101">
        <v>675</v>
      </c>
      <c r="N47" s="101">
        <v>165</v>
      </c>
      <c r="O47" s="101">
        <v>1436</v>
      </c>
      <c r="P47" s="610">
        <v>9269</v>
      </c>
      <c r="Q47" s="611"/>
      <c r="R47" s="101">
        <v>825</v>
      </c>
      <c r="S47" s="102">
        <f t="shared" si="0"/>
        <v>19964</v>
      </c>
      <c r="T47" s="7"/>
    </row>
    <row r="48" spans="1:20" ht="18" customHeight="1">
      <c r="D48" s="325"/>
      <c r="E48" s="325"/>
      <c r="F48" s="325"/>
      <c r="G48" s="325"/>
      <c r="K48" s="4"/>
      <c r="L48" s="4"/>
      <c r="M48" s="4"/>
      <c r="N48" s="4"/>
      <c r="O48" s="4"/>
      <c r="P48" s="4"/>
      <c r="Q48" s="4"/>
      <c r="R48" s="2"/>
      <c r="S48" s="4" t="s">
        <v>457</v>
      </c>
    </row>
    <row r="49" spans="1:17" s="130" customFormat="1" ht="22.5" customHeight="1">
      <c r="A49" s="529" t="s">
        <v>909</v>
      </c>
      <c r="B49" s="529"/>
      <c r="C49" s="529"/>
      <c r="D49" s="529"/>
      <c r="E49" s="529"/>
      <c r="F49" s="99"/>
      <c r="G49" s="99"/>
      <c r="H49" s="122"/>
      <c r="I49" s="122"/>
      <c r="J49" s="529" t="s">
        <v>910</v>
      </c>
      <c r="K49" s="529"/>
      <c r="L49" s="529"/>
      <c r="M49" s="529"/>
      <c r="N49" s="529"/>
      <c r="O49" s="529"/>
    </row>
    <row r="50" spans="1:17" ht="7.5" customHeight="1" thickBot="1">
      <c r="B50" s="99"/>
      <c r="C50" s="99"/>
      <c r="D50" s="99"/>
      <c r="E50" s="99"/>
      <c r="F50" s="99"/>
      <c r="G50" s="99"/>
      <c r="H50" s="122"/>
      <c r="I50" s="122"/>
    </row>
    <row r="51" spans="1:17" ht="14.25" customHeight="1">
      <c r="A51" s="531" t="s">
        <v>99</v>
      </c>
      <c r="B51" s="419" t="s">
        <v>93</v>
      </c>
      <c r="C51" s="419" t="s">
        <v>373</v>
      </c>
      <c r="D51" s="419" t="s">
        <v>459</v>
      </c>
      <c r="E51" s="419" t="s">
        <v>609</v>
      </c>
      <c r="F51" s="428" t="s">
        <v>460</v>
      </c>
      <c r="G51" s="616"/>
      <c r="H51" s="85"/>
      <c r="I51" s="85"/>
      <c r="J51" s="602" t="s">
        <v>99</v>
      </c>
      <c r="K51" s="603"/>
      <c r="L51" s="454" t="s">
        <v>93</v>
      </c>
      <c r="M51" s="454" t="s">
        <v>373</v>
      </c>
      <c r="N51" s="454" t="s">
        <v>459</v>
      </c>
      <c r="O51" s="454" t="s">
        <v>609</v>
      </c>
      <c r="P51" s="420" t="s">
        <v>460</v>
      </c>
      <c r="Q51" s="567"/>
    </row>
    <row r="52" spans="1:17" ht="13.5" customHeight="1">
      <c r="A52" s="526"/>
      <c r="B52" s="423"/>
      <c r="C52" s="423"/>
      <c r="D52" s="423"/>
      <c r="E52" s="423"/>
      <c r="F52" s="15" t="s">
        <v>461</v>
      </c>
      <c r="G52" s="16" t="s">
        <v>462</v>
      </c>
      <c r="H52" s="85"/>
      <c r="I52" s="85"/>
      <c r="J52" s="604"/>
      <c r="K52" s="605"/>
      <c r="L52" s="456"/>
      <c r="M52" s="456"/>
      <c r="N52" s="456"/>
      <c r="O52" s="456"/>
      <c r="P52" s="15" t="s">
        <v>461</v>
      </c>
      <c r="Q52" s="16" t="s">
        <v>462</v>
      </c>
    </row>
    <row r="53" spans="1:17" ht="7.5" customHeight="1">
      <c r="A53" s="23"/>
      <c r="B53" s="24" t="s">
        <v>100</v>
      </c>
      <c r="C53" s="24" t="s">
        <v>27</v>
      </c>
      <c r="D53" s="24" t="s">
        <v>27</v>
      </c>
      <c r="E53" s="24" t="s">
        <v>27</v>
      </c>
      <c r="F53" s="24" t="s">
        <v>377</v>
      </c>
      <c r="G53" s="25" t="s">
        <v>27</v>
      </c>
      <c r="H53" s="5"/>
      <c r="I53" s="5"/>
      <c r="J53" s="606"/>
      <c r="K53" s="607"/>
      <c r="L53" s="24" t="s">
        <v>100</v>
      </c>
      <c r="M53" s="24" t="s">
        <v>27</v>
      </c>
      <c r="N53" s="24" t="s">
        <v>27</v>
      </c>
      <c r="O53" s="24" t="s">
        <v>27</v>
      </c>
      <c r="P53" s="24" t="s">
        <v>377</v>
      </c>
      <c r="Q53" s="25" t="s">
        <v>27</v>
      </c>
    </row>
    <row r="54" spans="1:17" s="6" customFormat="1" ht="21.75" hidden="1" customHeight="1" outlineLevel="1">
      <c r="A54" s="31" t="s">
        <v>202</v>
      </c>
      <c r="B54" s="32">
        <v>32190</v>
      </c>
      <c r="C54" s="32">
        <v>9794</v>
      </c>
      <c r="D54" s="32">
        <v>1808</v>
      </c>
      <c r="E54" s="32">
        <v>12801</v>
      </c>
      <c r="F54" s="32">
        <v>93</v>
      </c>
      <c r="G54" s="33">
        <v>7787</v>
      </c>
      <c r="H54" s="115"/>
      <c r="I54" s="115"/>
      <c r="J54" s="125"/>
      <c r="K54" s="126"/>
      <c r="L54" s="127"/>
      <c r="M54" s="127"/>
      <c r="N54" s="127"/>
      <c r="O54" s="127"/>
      <c r="P54" s="127"/>
      <c r="Q54" s="128"/>
    </row>
    <row r="55" spans="1:17" s="6" customFormat="1" ht="21.75" hidden="1" customHeight="1" outlineLevel="1">
      <c r="A55" s="26" t="s">
        <v>3</v>
      </c>
      <c r="B55" s="34">
        <v>29797</v>
      </c>
      <c r="C55" s="34">
        <v>8118</v>
      </c>
      <c r="D55" s="34">
        <v>2111</v>
      </c>
      <c r="E55" s="34">
        <v>11795</v>
      </c>
      <c r="F55" s="34">
        <v>104</v>
      </c>
      <c r="G55" s="35">
        <v>7773</v>
      </c>
      <c r="H55" s="115"/>
      <c r="I55" s="115"/>
      <c r="J55" s="125"/>
      <c r="K55" s="126"/>
      <c r="L55" s="127"/>
      <c r="M55" s="127"/>
      <c r="N55" s="127"/>
      <c r="O55" s="127"/>
      <c r="P55" s="127"/>
      <c r="Q55" s="128"/>
    </row>
    <row r="56" spans="1:17" s="6" customFormat="1" ht="21.75" hidden="1" customHeight="1" outlineLevel="1">
      <c r="A56" s="26" t="s">
        <v>4</v>
      </c>
      <c r="B56" s="34">
        <v>31475</v>
      </c>
      <c r="C56" s="34">
        <v>8467</v>
      </c>
      <c r="D56" s="34">
        <v>1826</v>
      </c>
      <c r="E56" s="34">
        <v>11122</v>
      </c>
      <c r="F56" s="34">
        <v>110</v>
      </c>
      <c r="G56" s="35">
        <v>10060</v>
      </c>
      <c r="H56" s="115"/>
      <c r="I56" s="115"/>
      <c r="J56" s="125"/>
      <c r="K56" s="126"/>
      <c r="L56" s="127"/>
      <c r="M56" s="127"/>
      <c r="N56" s="127"/>
      <c r="O56" s="127"/>
      <c r="P56" s="127"/>
      <c r="Q56" s="128"/>
    </row>
    <row r="57" spans="1:17" s="6" customFormat="1" ht="21.75" hidden="1" customHeight="1" outlineLevel="1">
      <c r="A57" s="26" t="s">
        <v>5</v>
      </c>
      <c r="B57" s="34">
        <v>32088</v>
      </c>
      <c r="C57" s="34">
        <v>9926</v>
      </c>
      <c r="D57" s="34">
        <v>2476</v>
      </c>
      <c r="E57" s="34">
        <v>10544</v>
      </c>
      <c r="F57" s="34">
        <v>149</v>
      </c>
      <c r="G57" s="35">
        <v>9142</v>
      </c>
      <c r="H57" s="115"/>
      <c r="I57" s="115"/>
      <c r="J57" s="125"/>
      <c r="K57" s="126"/>
      <c r="L57" s="127"/>
      <c r="M57" s="127"/>
      <c r="N57" s="127"/>
      <c r="O57" s="127"/>
      <c r="P57" s="127"/>
      <c r="Q57" s="128"/>
    </row>
    <row r="58" spans="1:17" s="6" customFormat="1" ht="21.75" hidden="1" customHeight="1" outlineLevel="1">
      <c r="A58" s="26" t="s">
        <v>6</v>
      </c>
      <c r="B58" s="34">
        <v>37635</v>
      </c>
      <c r="C58" s="34">
        <v>12325</v>
      </c>
      <c r="D58" s="34">
        <v>2630</v>
      </c>
      <c r="E58" s="34">
        <v>9800</v>
      </c>
      <c r="F58" s="34">
        <v>84</v>
      </c>
      <c r="G58" s="35">
        <v>12880</v>
      </c>
      <c r="H58" s="115"/>
      <c r="I58" s="115"/>
      <c r="J58" s="125"/>
      <c r="K58" s="126"/>
      <c r="L58" s="127"/>
      <c r="M58" s="127"/>
      <c r="N58" s="127"/>
      <c r="O58" s="127"/>
      <c r="P58" s="127"/>
      <c r="Q58" s="128"/>
    </row>
    <row r="59" spans="1:17" s="6" customFormat="1" ht="21.75" hidden="1" customHeight="1" outlineLevel="1">
      <c r="A59" s="26" t="s">
        <v>7</v>
      </c>
      <c r="B59" s="34">
        <v>47080</v>
      </c>
      <c r="C59" s="34">
        <v>13335</v>
      </c>
      <c r="D59" s="34">
        <v>2453</v>
      </c>
      <c r="E59" s="34">
        <v>12211</v>
      </c>
      <c r="F59" s="34">
        <v>103</v>
      </c>
      <c r="G59" s="35">
        <v>19081</v>
      </c>
      <c r="H59" s="115"/>
      <c r="I59" s="115"/>
      <c r="J59" s="125"/>
      <c r="K59" s="126"/>
      <c r="L59" s="127"/>
      <c r="M59" s="127"/>
      <c r="N59" s="127"/>
      <c r="O59" s="127"/>
      <c r="P59" s="127"/>
      <c r="Q59" s="128"/>
    </row>
    <row r="60" spans="1:17" s="6" customFormat="1" ht="21.75" hidden="1" customHeight="1" outlineLevel="1">
      <c r="A60" s="26" t="s">
        <v>8</v>
      </c>
      <c r="B60" s="34">
        <v>58276</v>
      </c>
      <c r="C60" s="34">
        <v>14914</v>
      </c>
      <c r="D60" s="34">
        <v>4205</v>
      </c>
      <c r="E60" s="34">
        <v>11883</v>
      </c>
      <c r="F60" s="34">
        <v>98</v>
      </c>
      <c r="G60" s="35">
        <v>27274</v>
      </c>
      <c r="H60" s="115"/>
      <c r="I60" s="115"/>
      <c r="J60" s="125"/>
      <c r="K60" s="126"/>
      <c r="L60" s="127"/>
      <c r="M60" s="127"/>
      <c r="N60" s="127"/>
      <c r="O60" s="127"/>
      <c r="P60" s="127"/>
      <c r="Q60" s="128"/>
    </row>
    <row r="61" spans="1:17" s="6" customFormat="1" ht="21.75" hidden="1" customHeight="1" outlineLevel="1">
      <c r="A61" s="26" t="s">
        <v>9</v>
      </c>
      <c r="B61" s="34">
        <v>59218</v>
      </c>
      <c r="C61" s="34">
        <v>12635</v>
      </c>
      <c r="D61" s="34">
        <v>3909</v>
      </c>
      <c r="E61" s="34">
        <v>9111</v>
      </c>
      <c r="F61" s="34">
        <v>142</v>
      </c>
      <c r="G61" s="35">
        <v>33563</v>
      </c>
      <c r="H61" s="115"/>
      <c r="I61" s="115"/>
      <c r="J61" s="125"/>
      <c r="K61" s="126"/>
      <c r="L61" s="127"/>
      <c r="M61" s="127"/>
      <c r="N61" s="127"/>
      <c r="O61" s="127"/>
      <c r="P61" s="127"/>
      <c r="Q61" s="128"/>
    </row>
    <row r="62" spans="1:17" s="6" customFormat="1" ht="21.75" hidden="1" customHeight="1" outlineLevel="1">
      <c r="A62" s="26" t="s">
        <v>10</v>
      </c>
      <c r="B62" s="34">
        <v>43933</v>
      </c>
      <c r="C62" s="34">
        <v>12337</v>
      </c>
      <c r="D62" s="34">
        <v>4466</v>
      </c>
      <c r="E62" s="34">
        <v>7584</v>
      </c>
      <c r="F62" s="34">
        <v>158</v>
      </c>
      <c r="G62" s="35">
        <v>19546</v>
      </c>
      <c r="H62" s="115"/>
      <c r="I62" s="115"/>
      <c r="J62" s="125"/>
      <c r="K62" s="126"/>
      <c r="L62" s="127"/>
      <c r="M62" s="127"/>
      <c r="N62" s="127"/>
      <c r="O62" s="127"/>
      <c r="P62" s="127"/>
      <c r="Q62" s="128"/>
    </row>
    <row r="63" spans="1:17" s="6" customFormat="1" ht="21.75" hidden="1" customHeight="1" outlineLevel="1">
      <c r="A63" s="26" t="s">
        <v>11</v>
      </c>
      <c r="B63" s="34">
        <v>51737</v>
      </c>
      <c r="C63" s="34">
        <v>11770</v>
      </c>
      <c r="D63" s="34">
        <v>3791</v>
      </c>
      <c r="E63" s="34">
        <v>6261</v>
      </c>
      <c r="F63" s="34">
        <v>194</v>
      </c>
      <c r="G63" s="35">
        <v>29915</v>
      </c>
      <c r="H63" s="115"/>
      <c r="I63" s="115"/>
      <c r="J63" s="125"/>
      <c r="K63" s="126"/>
      <c r="L63" s="127"/>
      <c r="M63" s="127"/>
      <c r="N63" s="127"/>
      <c r="O63" s="127"/>
      <c r="P63" s="127"/>
      <c r="Q63" s="128"/>
    </row>
    <row r="64" spans="1:17" s="6" customFormat="1" ht="21.75" hidden="1" customHeight="1" outlineLevel="1">
      <c r="A64" s="26" t="s">
        <v>12</v>
      </c>
      <c r="B64" s="34">
        <v>43479</v>
      </c>
      <c r="C64" s="34">
        <v>12261</v>
      </c>
      <c r="D64" s="34">
        <v>3302</v>
      </c>
      <c r="E64" s="34">
        <v>7926</v>
      </c>
      <c r="F64" s="34">
        <v>164</v>
      </c>
      <c r="G64" s="35">
        <v>19990</v>
      </c>
      <c r="H64" s="115"/>
      <c r="I64" s="115"/>
      <c r="J64" s="125"/>
      <c r="K64" s="126"/>
      <c r="L64" s="127"/>
      <c r="M64" s="127"/>
      <c r="N64" s="127"/>
      <c r="O64" s="127"/>
      <c r="P64" s="127"/>
      <c r="Q64" s="128"/>
    </row>
    <row r="65" spans="1:18" s="6" customFormat="1" ht="21.75" hidden="1" customHeight="1" outlineLevel="1">
      <c r="A65" s="26" t="s">
        <v>13</v>
      </c>
      <c r="B65" s="34">
        <v>42065</v>
      </c>
      <c r="C65" s="34">
        <v>14189</v>
      </c>
      <c r="D65" s="34">
        <v>3682</v>
      </c>
      <c r="E65" s="34">
        <v>8215</v>
      </c>
      <c r="F65" s="34">
        <v>112</v>
      </c>
      <c r="G65" s="35">
        <v>15979</v>
      </c>
      <c r="H65" s="115"/>
      <c r="I65" s="115"/>
      <c r="J65" s="125"/>
      <c r="K65" s="126"/>
      <c r="L65" s="127"/>
      <c r="M65" s="127"/>
      <c r="N65" s="127"/>
      <c r="O65" s="127"/>
      <c r="P65" s="127"/>
      <c r="Q65" s="128"/>
    </row>
    <row r="66" spans="1:18" s="6" customFormat="1" ht="21.75" hidden="1" customHeight="1" outlineLevel="1">
      <c r="A66" s="26" t="s">
        <v>14</v>
      </c>
      <c r="B66" s="34">
        <v>50426</v>
      </c>
      <c r="C66" s="34">
        <v>12908</v>
      </c>
      <c r="D66" s="34">
        <v>4151</v>
      </c>
      <c r="E66" s="34">
        <v>9286</v>
      </c>
      <c r="F66" s="34">
        <v>140</v>
      </c>
      <c r="G66" s="35">
        <v>24081</v>
      </c>
      <c r="H66" s="115"/>
      <c r="I66" s="115"/>
      <c r="J66" s="125"/>
      <c r="K66" s="126"/>
      <c r="L66" s="127"/>
      <c r="M66" s="127"/>
      <c r="N66" s="127"/>
      <c r="O66" s="127"/>
      <c r="P66" s="127"/>
      <c r="Q66" s="128"/>
    </row>
    <row r="67" spans="1:18" s="6" customFormat="1" ht="21.75" hidden="1" customHeight="1" outlineLevel="1">
      <c r="A67" s="26" t="s">
        <v>15</v>
      </c>
      <c r="B67" s="34">
        <v>48142</v>
      </c>
      <c r="C67" s="34">
        <v>16001</v>
      </c>
      <c r="D67" s="34">
        <v>4686</v>
      </c>
      <c r="E67" s="34">
        <v>10280</v>
      </c>
      <c r="F67" s="34">
        <v>164</v>
      </c>
      <c r="G67" s="35">
        <v>17175</v>
      </c>
      <c r="H67" s="115"/>
      <c r="I67" s="115"/>
      <c r="J67" s="600" t="s">
        <v>465</v>
      </c>
      <c r="K67" s="601"/>
      <c r="L67" s="32">
        <v>14471</v>
      </c>
      <c r="M67" s="32">
        <v>4090</v>
      </c>
      <c r="N67" s="32">
        <v>315</v>
      </c>
      <c r="O67" s="32">
        <v>8119</v>
      </c>
      <c r="P67" s="32">
        <v>36</v>
      </c>
      <c r="Q67" s="33">
        <v>1947</v>
      </c>
      <c r="R67" s="6" t="s">
        <v>466</v>
      </c>
    </row>
    <row r="68" spans="1:18" s="6" customFormat="1" ht="21.75" hidden="1" customHeight="1" outlineLevel="1">
      <c r="A68" s="26" t="s">
        <v>606</v>
      </c>
      <c r="B68" s="34">
        <v>43867</v>
      </c>
      <c r="C68" s="34">
        <v>14384</v>
      </c>
      <c r="D68" s="34">
        <v>4034</v>
      </c>
      <c r="E68" s="34">
        <v>7740</v>
      </c>
      <c r="F68" s="34">
        <v>147</v>
      </c>
      <c r="G68" s="35">
        <v>17709</v>
      </c>
      <c r="H68" s="115"/>
      <c r="I68" s="115"/>
      <c r="J68" s="596" t="s">
        <v>607</v>
      </c>
      <c r="K68" s="597"/>
      <c r="L68" s="34">
        <v>17889</v>
      </c>
      <c r="M68" s="34">
        <v>5003</v>
      </c>
      <c r="N68" s="34">
        <v>212</v>
      </c>
      <c r="O68" s="34">
        <v>7035</v>
      </c>
      <c r="P68" s="34">
        <v>93</v>
      </c>
      <c r="Q68" s="35">
        <v>5639</v>
      </c>
    </row>
    <row r="69" spans="1:18" s="6" customFormat="1" ht="21.75" hidden="1" customHeight="1" outlineLevel="1">
      <c r="A69" s="26" t="s">
        <v>16</v>
      </c>
      <c r="B69" s="34">
        <v>42251</v>
      </c>
      <c r="C69" s="34">
        <v>16028</v>
      </c>
      <c r="D69" s="34">
        <v>3659</v>
      </c>
      <c r="E69" s="34">
        <v>5841</v>
      </c>
      <c r="F69" s="34">
        <v>151</v>
      </c>
      <c r="G69" s="35">
        <v>16723</v>
      </c>
      <c r="H69" s="115"/>
      <c r="I69" s="115"/>
      <c r="J69" s="596" t="s">
        <v>16</v>
      </c>
      <c r="K69" s="597"/>
      <c r="L69" s="34">
        <v>18269</v>
      </c>
      <c r="M69" s="34">
        <v>4745</v>
      </c>
      <c r="N69" s="34">
        <v>549</v>
      </c>
      <c r="O69" s="34">
        <v>6946</v>
      </c>
      <c r="P69" s="34">
        <v>106</v>
      </c>
      <c r="Q69" s="35">
        <v>6029</v>
      </c>
    </row>
    <row r="70" spans="1:18" s="6" customFormat="1" ht="21.75" hidden="1" customHeight="1" outlineLevel="1">
      <c r="A70" s="26" t="s">
        <v>17</v>
      </c>
      <c r="B70" s="34">
        <v>41147</v>
      </c>
      <c r="C70" s="34">
        <v>16133</v>
      </c>
      <c r="D70" s="34">
        <v>3058</v>
      </c>
      <c r="E70" s="34">
        <v>6523</v>
      </c>
      <c r="F70" s="34">
        <v>157</v>
      </c>
      <c r="G70" s="35">
        <v>15433</v>
      </c>
      <c r="H70" s="115"/>
      <c r="I70" s="115"/>
      <c r="J70" s="596" t="s">
        <v>17</v>
      </c>
      <c r="K70" s="597"/>
      <c r="L70" s="34">
        <v>18598</v>
      </c>
      <c r="M70" s="34">
        <v>4822</v>
      </c>
      <c r="N70" s="34">
        <v>1437</v>
      </c>
      <c r="O70" s="34">
        <v>6346</v>
      </c>
      <c r="P70" s="34">
        <v>101</v>
      </c>
      <c r="Q70" s="35">
        <v>5993</v>
      </c>
    </row>
    <row r="71" spans="1:18" s="6" customFormat="1" ht="21.75" hidden="1" customHeight="1" outlineLevel="1">
      <c r="A71" s="26" t="s">
        <v>18</v>
      </c>
      <c r="B71" s="34">
        <v>45062</v>
      </c>
      <c r="C71" s="34">
        <v>16695</v>
      </c>
      <c r="D71" s="34">
        <v>3306</v>
      </c>
      <c r="E71" s="34">
        <v>6374</v>
      </c>
      <c r="F71" s="34">
        <v>152</v>
      </c>
      <c r="G71" s="35">
        <v>18687</v>
      </c>
      <c r="H71" s="115"/>
      <c r="I71" s="115"/>
      <c r="J71" s="596" t="s">
        <v>18</v>
      </c>
      <c r="K71" s="597"/>
      <c r="L71" s="34">
        <v>18220</v>
      </c>
      <c r="M71" s="34">
        <v>4658</v>
      </c>
      <c r="N71" s="34">
        <v>1352</v>
      </c>
      <c r="O71" s="34">
        <v>7753</v>
      </c>
      <c r="P71" s="34">
        <v>46</v>
      </c>
      <c r="Q71" s="35">
        <v>4457</v>
      </c>
    </row>
    <row r="72" spans="1:18" s="6" customFormat="1" ht="21.75" hidden="1" customHeight="1" outlineLevel="1">
      <c r="A72" s="26" t="s">
        <v>19</v>
      </c>
      <c r="B72" s="34">
        <v>40875</v>
      </c>
      <c r="C72" s="34">
        <v>15691</v>
      </c>
      <c r="D72" s="34">
        <v>3510</v>
      </c>
      <c r="E72" s="34">
        <v>6960</v>
      </c>
      <c r="F72" s="34">
        <v>138</v>
      </c>
      <c r="G72" s="35">
        <v>14714</v>
      </c>
      <c r="H72" s="115"/>
      <c r="I72" s="115"/>
      <c r="J72" s="596" t="s">
        <v>19</v>
      </c>
      <c r="K72" s="597"/>
      <c r="L72" s="34">
        <v>17638</v>
      </c>
      <c r="M72" s="34">
        <v>4687</v>
      </c>
      <c r="N72" s="34">
        <v>1717</v>
      </c>
      <c r="O72" s="34">
        <v>7171</v>
      </c>
      <c r="P72" s="34">
        <v>80</v>
      </c>
      <c r="Q72" s="35">
        <v>4063</v>
      </c>
    </row>
    <row r="73" spans="1:18" s="6" customFormat="1" ht="21.75" hidden="1" customHeight="1" outlineLevel="1">
      <c r="A73" s="26" t="s">
        <v>20</v>
      </c>
      <c r="B73" s="34">
        <v>39119</v>
      </c>
      <c r="C73" s="34">
        <v>15761</v>
      </c>
      <c r="D73" s="34">
        <v>2526</v>
      </c>
      <c r="E73" s="34">
        <v>6130</v>
      </c>
      <c r="F73" s="34">
        <v>141</v>
      </c>
      <c r="G73" s="35">
        <v>14702</v>
      </c>
      <c r="H73" s="115"/>
      <c r="I73" s="115"/>
      <c r="J73" s="596" t="s">
        <v>20</v>
      </c>
      <c r="K73" s="597"/>
      <c r="L73" s="34">
        <v>15299</v>
      </c>
      <c r="M73" s="34">
        <v>4395</v>
      </c>
      <c r="N73" s="34">
        <v>1047</v>
      </c>
      <c r="O73" s="34">
        <v>5094</v>
      </c>
      <c r="P73" s="34">
        <v>101</v>
      </c>
      <c r="Q73" s="35">
        <v>4763</v>
      </c>
    </row>
    <row r="74" spans="1:18" s="6" customFormat="1" ht="21.75" hidden="1" customHeight="1" outlineLevel="1">
      <c r="A74" s="26" t="s">
        <v>21</v>
      </c>
      <c r="B74" s="34">
        <v>35822</v>
      </c>
      <c r="C74" s="34">
        <v>13242</v>
      </c>
      <c r="D74" s="34">
        <v>1900</v>
      </c>
      <c r="E74" s="34">
        <v>5549</v>
      </c>
      <c r="F74" s="34">
        <v>131</v>
      </c>
      <c r="G74" s="35">
        <v>15131</v>
      </c>
      <c r="H74" s="115"/>
      <c r="I74" s="115"/>
      <c r="J74" s="596" t="s">
        <v>21</v>
      </c>
      <c r="K74" s="597"/>
      <c r="L74" s="34">
        <v>13696</v>
      </c>
      <c r="M74" s="34">
        <v>4178</v>
      </c>
      <c r="N74" s="34">
        <v>566</v>
      </c>
      <c r="O74" s="34">
        <v>4597</v>
      </c>
      <c r="P74" s="34">
        <v>93</v>
      </c>
      <c r="Q74" s="35">
        <v>4355</v>
      </c>
    </row>
    <row r="75" spans="1:18" s="6" customFormat="1" ht="21.75" hidden="1" customHeight="1" outlineLevel="1">
      <c r="A75" s="26" t="s">
        <v>22</v>
      </c>
      <c r="B75" s="34">
        <v>33303</v>
      </c>
      <c r="C75" s="34">
        <v>11937</v>
      </c>
      <c r="D75" s="34">
        <v>1509</v>
      </c>
      <c r="E75" s="34">
        <v>5443</v>
      </c>
      <c r="F75" s="34">
        <v>127</v>
      </c>
      <c r="G75" s="35">
        <v>14414</v>
      </c>
      <c r="H75" s="115"/>
      <c r="I75" s="115"/>
      <c r="J75" s="596" t="s">
        <v>22</v>
      </c>
      <c r="K75" s="597"/>
      <c r="L75" s="34">
        <v>13190</v>
      </c>
      <c r="M75" s="34">
        <v>5673</v>
      </c>
      <c r="N75" s="34">
        <v>225</v>
      </c>
      <c r="O75" s="34">
        <v>4208</v>
      </c>
      <c r="P75" s="34">
        <v>86</v>
      </c>
      <c r="Q75" s="35">
        <v>3084</v>
      </c>
    </row>
    <row r="76" spans="1:18" s="6" customFormat="1" ht="15" hidden="1" customHeight="1" outlineLevel="1">
      <c r="A76" s="31" t="s">
        <v>538</v>
      </c>
      <c r="B76" s="32">
        <v>28763</v>
      </c>
      <c r="C76" s="32">
        <v>10253</v>
      </c>
      <c r="D76" s="32">
        <v>1245</v>
      </c>
      <c r="E76" s="32">
        <v>4699</v>
      </c>
      <c r="F76" s="32">
        <v>139</v>
      </c>
      <c r="G76" s="33">
        <v>12566</v>
      </c>
      <c r="H76" s="115"/>
      <c r="I76" s="115"/>
      <c r="J76" s="600" t="s">
        <v>608</v>
      </c>
      <c r="K76" s="601"/>
      <c r="L76" s="32">
        <v>16138</v>
      </c>
      <c r="M76" s="32">
        <v>8830</v>
      </c>
      <c r="N76" s="32">
        <v>415</v>
      </c>
      <c r="O76" s="32">
        <v>4502</v>
      </c>
      <c r="P76" s="32">
        <v>82</v>
      </c>
      <c r="Q76" s="33">
        <v>2391</v>
      </c>
    </row>
    <row r="77" spans="1:18" s="6" customFormat="1" ht="19.5" hidden="1" customHeight="1" outlineLevel="1">
      <c r="A77" s="26" t="s">
        <v>23</v>
      </c>
      <c r="B77" s="34">
        <v>31206</v>
      </c>
      <c r="C77" s="34">
        <v>9980</v>
      </c>
      <c r="D77" s="34">
        <v>1338</v>
      </c>
      <c r="E77" s="34">
        <v>4814</v>
      </c>
      <c r="F77" s="34">
        <v>133</v>
      </c>
      <c r="G77" s="35">
        <v>15074</v>
      </c>
      <c r="H77" s="3"/>
      <c r="I77" s="3"/>
      <c r="J77" s="596" t="s">
        <v>23</v>
      </c>
      <c r="K77" s="597"/>
      <c r="L77" s="34">
        <v>17579</v>
      </c>
      <c r="M77" s="34">
        <v>10603</v>
      </c>
      <c r="N77" s="34">
        <v>371</v>
      </c>
      <c r="O77" s="34">
        <v>5107</v>
      </c>
      <c r="P77" s="34">
        <v>79</v>
      </c>
      <c r="Q77" s="35">
        <v>1498</v>
      </c>
    </row>
    <row r="78" spans="1:18" s="6" customFormat="1" ht="19.5" hidden="1" customHeight="1" outlineLevel="1">
      <c r="A78" s="26" t="s">
        <v>24</v>
      </c>
      <c r="B78" s="34">
        <v>28195</v>
      </c>
      <c r="C78" s="34">
        <v>8511</v>
      </c>
      <c r="D78" s="34">
        <v>1114</v>
      </c>
      <c r="E78" s="34">
        <v>3860</v>
      </c>
      <c r="F78" s="34">
        <v>133</v>
      </c>
      <c r="G78" s="35">
        <v>14710</v>
      </c>
      <c r="H78" s="3"/>
      <c r="I78" s="3"/>
      <c r="J78" s="596" t="s">
        <v>24</v>
      </c>
      <c r="K78" s="597"/>
      <c r="L78" s="34">
        <v>19803</v>
      </c>
      <c r="M78" s="34">
        <v>11684</v>
      </c>
      <c r="N78" s="34">
        <v>323</v>
      </c>
      <c r="O78" s="34">
        <v>6238</v>
      </c>
      <c r="P78" s="34">
        <v>51</v>
      </c>
      <c r="Q78" s="35">
        <v>1558</v>
      </c>
    </row>
    <row r="79" spans="1:18" s="6" customFormat="1" ht="19.5" hidden="1" customHeight="1" outlineLevel="1">
      <c r="A79" s="26" t="s">
        <v>25</v>
      </c>
      <c r="B79" s="34">
        <v>28787</v>
      </c>
      <c r="C79" s="34">
        <v>8239</v>
      </c>
      <c r="D79" s="34">
        <v>1746</v>
      </c>
      <c r="E79" s="34">
        <v>4993</v>
      </c>
      <c r="F79" s="34">
        <v>179</v>
      </c>
      <c r="G79" s="35">
        <v>13809</v>
      </c>
      <c r="H79" s="3"/>
      <c r="I79" s="3"/>
      <c r="J79" s="596" t="s">
        <v>25</v>
      </c>
      <c r="K79" s="597"/>
      <c r="L79" s="34">
        <v>23259</v>
      </c>
      <c r="M79" s="34">
        <v>13133</v>
      </c>
      <c r="N79" s="34">
        <v>513</v>
      </c>
      <c r="O79" s="34">
        <v>7030</v>
      </c>
      <c r="P79" s="34">
        <v>61</v>
      </c>
      <c r="Q79" s="35">
        <v>2583</v>
      </c>
    </row>
    <row r="80" spans="1:18" s="6" customFormat="1" ht="19.5" hidden="1" customHeight="1" outlineLevel="1">
      <c r="A80" s="111" t="s">
        <v>26</v>
      </c>
      <c r="B80" s="112">
        <v>32311</v>
      </c>
      <c r="C80" s="112">
        <v>8453</v>
      </c>
      <c r="D80" s="112">
        <v>2268</v>
      </c>
      <c r="E80" s="112">
        <v>6707</v>
      </c>
      <c r="F80" s="112">
        <v>187</v>
      </c>
      <c r="G80" s="113">
        <v>14883</v>
      </c>
      <c r="H80" s="3"/>
      <c r="I80" s="3"/>
      <c r="J80" s="598" t="s">
        <v>26</v>
      </c>
      <c r="K80" s="599"/>
      <c r="L80" s="112">
        <v>22627</v>
      </c>
      <c r="M80" s="112">
        <v>13475</v>
      </c>
      <c r="N80" s="112">
        <v>674</v>
      </c>
      <c r="O80" s="112">
        <v>6570</v>
      </c>
      <c r="P80" s="112">
        <v>33</v>
      </c>
      <c r="Q80" s="113">
        <v>1908</v>
      </c>
    </row>
    <row r="81" spans="1:17" s="6" customFormat="1" ht="15" customHeight="1" collapsed="1">
      <c r="A81" s="31" t="s">
        <v>806</v>
      </c>
      <c r="B81" s="218">
        <v>34976</v>
      </c>
      <c r="C81" s="218">
        <v>9078</v>
      </c>
      <c r="D81" s="218">
        <v>1552</v>
      </c>
      <c r="E81" s="218">
        <v>8885</v>
      </c>
      <c r="F81" s="218">
        <v>204</v>
      </c>
      <c r="G81" s="219">
        <v>15461</v>
      </c>
      <c r="H81" s="3"/>
      <c r="I81" s="3"/>
      <c r="J81" s="600" t="s">
        <v>806</v>
      </c>
      <c r="K81" s="601"/>
      <c r="L81" s="218">
        <v>21358</v>
      </c>
      <c r="M81" s="218">
        <v>13737</v>
      </c>
      <c r="N81" s="218">
        <v>675</v>
      </c>
      <c r="O81" s="218">
        <v>6033</v>
      </c>
      <c r="P81" s="218">
        <v>23</v>
      </c>
      <c r="Q81" s="219">
        <v>913</v>
      </c>
    </row>
    <row r="82" spans="1:17" s="6" customFormat="1" ht="19.5" customHeight="1">
      <c r="A82" s="70" t="s">
        <v>110</v>
      </c>
      <c r="B82" s="71">
        <v>33009</v>
      </c>
      <c r="C82" s="71">
        <v>9330</v>
      </c>
      <c r="D82" s="71">
        <v>1612</v>
      </c>
      <c r="E82" s="71">
        <v>6928</v>
      </c>
      <c r="F82" s="71">
        <v>241</v>
      </c>
      <c r="G82" s="72">
        <v>15139</v>
      </c>
      <c r="H82" s="3"/>
      <c r="I82" s="3"/>
      <c r="J82" s="596" t="s">
        <v>110</v>
      </c>
      <c r="K82" s="597"/>
      <c r="L82" s="34">
        <v>21268</v>
      </c>
      <c r="M82" s="34">
        <v>13779</v>
      </c>
      <c r="N82" s="34">
        <v>672</v>
      </c>
      <c r="O82" s="34">
        <v>5955</v>
      </c>
      <c r="P82" s="34">
        <v>19</v>
      </c>
      <c r="Q82" s="35">
        <v>862</v>
      </c>
    </row>
    <row r="83" spans="1:17" s="6" customFormat="1" ht="19.5" customHeight="1">
      <c r="A83" s="70" t="s">
        <v>111</v>
      </c>
      <c r="B83" s="71">
        <v>37304</v>
      </c>
      <c r="C83" s="71">
        <v>10094</v>
      </c>
      <c r="D83" s="71">
        <v>1552</v>
      </c>
      <c r="E83" s="71">
        <v>9008</v>
      </c>
      <c r="F83" s="71">
        <v>218</v>
      </c>
      <c r="G83" s="72">
        <v>16650</v>
      </c>
      <c r="H83"/>
      <c r="I83"/>
      <c r="J83" s="596" t="s">
        <v>111</v>
      </c>
      <c r="K83" s="597"/>
      <c r="L83" s="34">
        <v>20233</v>
      </c>
      <c r="M83" s="34">
        <v>13468</v>
      </c>
      <c r="N83" s="34">
        <v>385</v>
      </c>
      <c r="O83" s="34">
        <v>5376</v>
      </c>
      <c r="P83" s="34">
        <v>19</v>
      </c>
      <c r="Q83" s="35">
        <v>1004</v>
      </c>
    </row>
    <row r="84" spans="1:17" s="6" customFormat="1" ht="19.5" customHeight="1">
      <c r="A84" s="70" t="s">
        <v>112</v>
      </c>
      <c r="B84" s="71">
        <v>35699</v>
      </c>
      <c r="C84" s="71">
        <v>10319</v>
      </c>
      <c r="D84" s="71">
        <v>1813</v>
      </c>
      <c r="E84" s="71">
        <v>7834</v>
      </c>
      <c r="F84" s="71">
        <v>254</v>
      </c>
      <c r="G84" s="72">
        <v>15733</v>
      </c>
      <c r="H84"/>
      <c r="I84"/>
      <c r="J84" s="596" t="s">
        <v>112</v>
      </c>
      <c r="K84" s="597"/>
      <c r="L84" s="34">
        <v>20178</v>
      </c>
      <c r="M84" s="34">
        <v>14069</v>
      </c>
      <c r="N84" s="34">
        <v>231</v>
      </c>
      <c r="O84" s="34">
        <v>5147</v>
      </c>
      <c r="P84" s="34">
        <v>19</v>
      </c>
      <c r="Q84" s="35">
        <v>731</v>
      </c>
    </row>
    <row r="85" spans="1:17" s="6" customFormat="1" ht="19.5" customHeight="1">
      <c r="A85" s="70" t="s">
        <v>463</v>
      </c>
      <c r="B85" s="71">
        <v>36668</v>
      </c>
      <c r="C85" s="71">
        <v>9780</v>
      </c>
      <c r="D85" s="71">
        <v>1675</v>
      </c>
      <c r="E85" s="71">
        <v>7298</v>
      </c>
      <c r="F85" s="71">
        <v>278</v>
      </c>
      <c r="G85" s="72">
        <v>17915</v>
      </c>
      <c r="H85"/>
      <c r="I85"/>
      <c r="J85" s="596" t="s">
        <v>463</v>
      </c>
      <c r="K85" s="597"/>
      <c r="L85" s="34">
        <v>21963</v>
      </c>
      <c r="M85" s="34">
        <v>14919</v>
      </c>
      <c r="N85" s="34">
        <v>258</v>
      </c>
      <c r="O85" s="34">
        <v>5072</v>
      </c>
      <c r="P85" s="34">
        <v>29</v>
      </c>
      <c r="Q85" s="35">
        <v>1714</v>
      </c>
    </row>
    <row r="86" spans="1:17" s="6" customFormat="1" ht="19.5" customHeight="1">
      <c r="A86" s="26" t="s">
        <v>464</v>
      </c>
      <c r="B86" s="34">
        <v>35592</v>
      </c>
      <c r="C86" s="34">
        <v>8393</v>
      </c>
      <c r="D86" s="34">
        <v>1846</v>
      </c>
      <c r="E86" s="34">
        <v>7277</v>
      </c>
      <c r="F86" s="34">
        <v>211</v>
      </c>
      <c r="G86" s="35">
        <v>18076</v>
      </c>
      <c r="H86" s="3"/>
      <c r="I86" s="3"/>
      <c r="J86" s="596" t="s">
        <v>464</v>
      </c>
      <c r="K86" s="597"/>
      <c r="L86" s="34">
        <v>21069</v>
      </c>
      <c r="M86" s="34">
        <v>14629</v>
      </c>
      <c r="N86" s="34">
        <v>254</v>
      </c>
      <c r="O86" s="34">
        <v>5040</v>
      </c>
      <c r="P86" s="34">
        <v>24</v>
      </c>
      <c r="Q86" s="35">
        <v>1146</v>
      </c>
    </row>
    <row r="87" spans="1:17" s="6" customFormat="1" ht="19.5" customHeight="1">
      <c r="A87" s="70" t="s">
        <v>539</v>
      </c>
      <c r="B87" s="71">
        <v>37068</v>
      </c>
      <c r="C87" s="71">
        <v>10255</v>
      </c>
      <c r="D87" s="71">
        <v>1780</v>
      </c>
      <c r="E87" s="71">
        <v>9011</v>
      </c>
      <c r="F87" s="71">
        <v>229</v>
      </c>
      <c r="G87" s="72">
        <v>16022</v>
      </c>
      <c r="H87" s="3"/>
      <c r="I87" s="3"/>
      <c r="J87" s="596" t="s">
        <v>539</v>
      </c>
      <c r="K87" s="597"/>
      <c r="L87" s="34">
        <v>20379</v>
      </c>
      <c r="M87" s="34">
        <v>13249</v>
      </c>
      <c r="N87" s="34">
        <v>179</v>
      </c>
      <c r="O87" s="34">
        <v>5465</v>
      </c>
      <c r="P87" s="34">
        <v>29</v>
      </c>
      <c r="Q87" s="35">
        <v>1486</v>
      </c>
    </row>
    <row r="88" spans="1:17" s="6" customFormat="1" ht="19.5" customHeight="1">
      <c r="A88" s="70" t="s">
        <v>540</v>
      </c>
      <c r="B88" s="71">
        <v>26523</v>
      </c>
      <c r="C88" s="71">
        <v>7382</v>
      </c>
      <c r="D88" s="71">
        <v>1300</v>
      </c>
      <c r="E88" s="71">
        <v>8477</v>
      </c>
      <c r="F88" s="71">
        <v>163</v>
      </c>
      <c r="G88" s="72">
        <v>9364</v>
      </c>
      <c r="H88"/>
      <c r="I88"/>
      <c r="J88" s="596" t="s">
        <v>540</v>
      </c>
      <c r="K88" s="597"/>
      <c r="L88" s="34">
        <v>20396</v>
      </c>
      <c r="M88" s="34">
        <v>13173</v>
      </c>
      <c r="N88" s="34">
        <v>202</v>
      </c>
      <c r="O88" s="34">
        <v>5841</v>
      </c>
      <c r="P88" s="34">
        <v>25</v>
      </c>
      <c r="Q88" s="35">
        <v>1180</v>
      </c>
    </row>
    <row r="89" spans="1:17" s="6" customFormat="1" ht="19.5" customHeight="1">
      <c r="A89" s="70" t="s">
        <v>541</v>
      </c>
      <c r="B89" s="71">
        <v>34142</v>
      </c>
      <c r="C89" s="71">
        <v>10407</v>
      </c>
      <c r="D89" s="71">
        <v>1405</v>
      </c>
      <c r="E89" s="71">
        <v>9858</v>
      </c>
      <c r="F89" s="71">
        <v>184</v>
      </c>
      <c r="G89" s="72">
        <v>12472</v>
      </c>
      <c r="H89"/>
      <c r="I89"/>
      <c r="J89" s="596" t="s">
        <v>541</v>
      </c>
      <c r="K89" s="597"/>
      <c r="L89" s="34">
        <v>19329</v>
      </c>
      <c r="M89" s="34">
        <v>12580</v>
      </c>
      <c r="N89" s="34">
        <v>205</v>
      </c>
      <c r="O89" s="34">
        <v>5004</v>
      </c>
      <c r="P89" s="34">
        <v>22</v>
      </c>
      <c r="Q89" s="35">
        <v>1540</v>
      </c>
    </row>
    <row r="90" spans="1:17" s="6" customFormat="1" ht="19.5" customHeight="1">
      <c r="A90" s="70" t="s">
        <v>542</v>
      </c>
      <c r="B90" s="71">
        <v>37044</v>
      </c>
      <c r="C90" s="71">
        <v>11450</v>
      </c>
      <c r="D90" s="71">
        <v>1135</v>
      </c>
      <c r="E90" s="71">
        <v>9873</v>
      </c>
      <c r="F90" s="71">
        <v>220</v>
      </c>
      <c r="G90" s="72">
        <v>14586</v>
      </c>
      <c r="H90"/>
      <c r="I90"/>
      <c r="J90" s="596" t="s">
        <v>542</v>
      </c>
      <c r="K90" s="597"/>
      <c r="L90" s="34">
        <v>16940</v>
      </c>
      <c r="M90" s="34">
        <v>11688</v>
      </c>
      <c r="N90" s="34">
        <v>122</v>
      </c>
      <c r="O90" s="34">
        <v>4044</v>
      </c>
      <c r="P90" s="34">
        <v>21</v>
      </c>
      <c r="Q90" s="35">
        <v>1086</v>
      </c>
    </row>
    <row r="91" spans="1:17" s="208" customFormat="1" ht="19.5" customHeight="1">
      <c r="A91" s="70" t="s">
        <v>543</v>
      </c>
      <c r="B91" s="71">
        <v>32859</v>
      </c>
      <c r="C91" s="71">
        <v>10807</v>
      </c>
      <c r="D91" s="71">
        <v>1133</v>
      </c>
      <c r="E91" s="71">
        <v>6483</v>
      </c>
      <c r="F91" s="71">
        <v>252</v>
      </c>
      <c r="G91" s="72">
        <v>14436</v>
      </c>
      <c r="H91"/>
      <c r="I91"/>
      <c r="J91" s="596" t="s">
        <v>543</v>
      </c>
      <c r="K91" s="597"/>
      <c r="L91" s="214">
        <v>16637</v>
      </c>
      <c r="M91" s="214">
        <v>11087</v>
      </c>
      <c r="N91" s="214">
        <v>101</v>
      </c>
      <c r="O91" s="214">
        <v>3743</v>
      </c>
      <c r="P91" s="214">
        <v>32</v>
      </c>
      <c r="Q91" s="215">
        <v>1706</v>
      </c>
    </row>
    <row r="92" spans="1:17" s="208" customFormat="1" ht="19.5" customHeight="1">
      <c r="A92" s="70" t="s">
        <v>807</v>
      </c>
      <c r="B92" s="71">
        <f>C92+D92+E92+G92</f>
        <v>34124</v>
      </c>
      <c r="C92" s="71">
        <v>10525</v>
      </c>
      <c r="D92" s="71">
        <v>1794</v>
      </c>
      <c r="E92" s="71">
        <v>6126</v>
      </c>
      <c r="F92" s="71">
        <v>279</v>
      </c>
      <c r="G92" s="72">
        <v>15679</v>
      </c>
      <c r="H92"/>
      <c r="I92"/>
      <c r="J92" s="596" t="s">
        <v>807</v>
      </c>
      <c r="K92" s="597"/>
      <c r="L92" s="71">
        <f>M92+N92+O92+Q92</f>
        <v>14918</v>
      </c>
      <c r="M92" s="71">
        <v>10644</v>
      </c>
      <c r="N92" s="71">
        <v>89</v>
      </c>
      <c r="O92" s="71">
        <v>3119</v>
      </c>
      <c r="P92" s="71">
        <v>23</v>
      </c>
      <c r="Q92" s="72">
        <v>1066</v>
      </c>
    </row>
    <row r="93" spans="1:17" s="208" customFormat="1" ht="19.5" customHeight="1">
      <c r="A93" s="70" t="s">
        <v>808</v>
      </c>
      <c r="B93" s="71">
        <f t="shared" ref="B93:B96" si="1">C93+D93+E93+G93</f>
        <v>32486</v>
      </c>
      <c r="C93" s="263">
        <v>13019</v>
      </c>
      <c r="D93" s="263">
        <v>1799</v>
      </c>
      <c r="E93" s="263">
        <v>5489</v>
      </c>
      <c r="F93" s="263">
        <v>296</v>
      </c>
      <c r="G93" s="266">
        <v>12179</v>
      </c>
      <c r="H93"/>
      <c r="I93"/>
      <c r="J93" s="596" t="s">
        <v>808</v>
      </c>
      <c r="K93" s="597"/>
      <c r="L93" s="71">
        <f t="shared" ref="L93:L96" si="2">M93+N93+O93+Q93</f>
        <v>13769</v>
      </c>
      <c r="M93" s="263">
        <v>9780</v>
      </c>
      <c r="N93" s="263">
        <v>64</v>
      </c>
      <c r="O93" s="263">
        <v>2479</v>
      </c>
      <c r="P93" s="263">
        <v>25</v>
      </c>
      <c r="Q93" s="266">
        <v>1446</v>
      </c>
    </row>
    <row r="94" spans="1:17" s="208" customFormat="1" ht="19.5" customHeight="1">
      <c r="A94" s="70" t="s">
        <v>809</v>
      </c>
      <c r="B94" s="71">
        <f t="shared" si="1"/>
        <v>35001</v>
      </c>
      <c r="C94" s="263">
        <v>11085</v>
      </c>
      <c r="D94" s="263">
        <v>2164</v>
      </c>
      <c r="E94" s="263">
        <v>6053</v>
      </c>
      <c r="F94" s="263">
        <v>264</v>
      </c>
      <c r="G94" s="266">
        <v>15699</v>
      </c>
      <c r="H94"/>
      <c r="I94"/>
      <c r="J94" s="596" t="s">
        <v>809</v>
      </c>
      <c r="K94" s="597"/>
      <c r="L94" s="71">
        <f t="shared" si="2"/>
        <v>13897</v>
      </c>
      <c r="M94" s="263">
        <v>9602</v>
      </c>
      <c r="N94" s="263">
        <v>43</v>
      </c>
      <c r="O94" s="263">
        <v>2406</v>
      </c>
      <c r="P94" s="263">
        <v>25</v>
      </c>
      <c r="Q94" s="266">
        <v>1846</v>
      </c>
    </row>
    <row r="95" spans="1:17" s="208" customFormat="1" ht="19.5" customHeight="1">
      <c r="A95" s="70" t="s">
        <v>810</v>
      </c>
      <c r="B95" s="71">
        <f t="shared" si="1"/>
        <v>34581</v>
      </c>
      <c r="C95" s="263">
        <v>11417</v>
      </c>
      <c r="D95" s="263">
        <v>2099</v>
      </c>
      <c r="E95" s="263">
        <v>6935</v>
      </c>
      <c r="F95" s="263">
        <v>263</v>
      </c>
      <c r="G95" s="266">
        <v>14130</v>
      </c>
      <c r="H95"/>
      <c r="I95"/>
      <c r="J95" s="596" t="s">
        <v>810</v>
      </c>
      <c r="K95" s="597"/>
      <c r="L95" s="71">
        <f t="shared" si="2"/>
        <v>13338</v>
      </c>
      <c r="M95" s="263">
        <v>9813</v>
      </c>
      <c r="N95" s="263">
        <v>58</v>
      </c>
      <c r="O95" s="263">
        <v>2593</v>
      </c>
      <c r="P95" s="263">
        <v>16</v>
      </c>
      <c r="Q95" s="266">
        <v>874</v>
      </c>
    </row>
    <row r="96" spans="1:17" s="208" customFormat="1" ht="19.5" customHeight="1" thickBot="1">
      <c r="A96" s="100" t="s">
        <v>811</v>
      </c>
      <c r="B96" s="101">
        <f t="shared" si="1"/>
        <v>36332</v>
      </c>
      <c r="C96" s="101">
        <v>12998</v>
      </c>
      <c r="D96" s="101">
        <v>1690</v>
      </c>
      <c r="E96" s="101">
        <v>7502</v>
      </c>
      <c r="F96" s="101">
        <v>255</v>
      </c>
      <c r="G96" s="102">
        <v>14142</v>
      </c>
      <c r="H96"/>
      <c r="I96"/>
      <c r="J96" s="612" t="s">
        <v>811</v>
      </c>
      <c r="K96" s="613"/>
      <c r="L96" s="101">
        <f t="shared" si="2"/>
        <v>13268</v>
      </c>
      <c r="M96" s="101">
        <v>9732</v>
      </c>
      <c r="N96" s="101">
        <v>23</v>
      </c>
      <c r="O96" s="101">
        <v>2605</v>
      </c>
      <c r="P96" s="101">
        <v>14</v>
      </c>
      <c r="Q96" s="102">
        <v>908</v>
      </c>
    </row>
    <row r="97" spans="1:19" ht="16.5" customHeight="1">
      <c r="A97" s="10"/>
      <c r="B97" s="10"/>
      <c r="C97" s="614" t="s">
        <v>458</v>
      </c>
      <c r="D97" s="615"/>
      <c r="E97" s="615"/>
      <c r="F97" s="615"/>
      <c r="G97" s="615"/>
      <c r="J97" s="617" t="s">
        <v>610</v>
      </c>
      <c r="K97" s="617"/>
      <c r="L97" s="617"/>
      <c r="M97" s="617"/>
      <c r="N97" s="617"/>
      <c r="O97" s="617"/>
      <c r="P97" s="617"/>
      <c r="Q97" s="75"/>
    </row>
    <row r="98" spans="1:19" ht="16.5" customHeight="1">
      <c r="J98" s="103"/>
      <c r="K98" s="103"/>
      <c r="L98" s="103"/>
      <c r="N98" s="4"/>
      <c r="O98" s="4"/>
      <c r="P98" s="4"/>
      <c r="Q98" s="406" t="s">
        <v>921</v>
      </c>
      <c r="S98" s="129"/>
    </row>
    <row r="99" spans="1:19">
      <c r="J99" s="75"/>
      <c r="K99" s="6"/>
      <c r="L99" s="6"/>
      <c r="M99" s="6"/>
      <c r="N99" s="6"/>
      <c r="O99" s="6"/>
      <c r="P99" s="6"/>
      <c r="Q99" s="6"/>
    </row>
    <row r="100" spans="1:19">
      <c r="J100" s="75"/>
      <c r="K100" s="6"/>
      <c r="L100" s="6"/>
      <c r="M100" s="6"/>
      <c r="N100" s="6"/>
      <c r="O100" s="6"/>
      <c r="P100" s="6"/>
      <c r="Q100" s="6"/>
    </row>
    <row r="101" spans="1:19">
      <c r="J101" s="75"/>
      <c r="K101" s="6"/>
      <c r="L101" s="6"/>
      <c r="M101" s="6"/>
      <c r="N101" s="6"/>
      <c r="O101" s="6"/>
      <c r="P101" s="6"/>
      <c r="Q101" s="6"/>
    </row>
    <row r="102" spans="1:19">
      <c r="J102" s="75"/>
      <c r="K102" s="6"/>
      <c r="L102" s="6"/>
      <c r="M102" s="6"/>
      <c r="N102" s="6"/>
      <c r="O102" s="6"/>
      <c r="P102" s="6"/>
      <c r="Q102" s="6"/>
    </row>
    <row r="103" spans="1:19">
      <c r="J103" s="75"/>
      <c r="K103" s="6"/>
      <c r="L103" s="6"/>
      <c r="M103" s="6"/>
      <c r="N103" s="6"/>
      <c r="O103" s="6"/>
      <c r="P103" s="6"/>
      <c r="Q103" s="6"/>
    </row>
    <row r="104" spans="1:19">
      <c r="J104" s="98"/>
      <c r="K104" s="6"/>
      <c r="L104" s="6"/>
      <c r="M104" s="6"/>
      <c r="N104" s="6"/>
      <c r="O104" s="6"/>
      <c r="P104" s="6"/>
      <c r="Q104" s="6"/>
    </row>
    <row r="105" spans="1:19">
      <c r="J105" s="75"/>
      <c r="K105" s="6"/>
      <c r="L105" s="6"/>
      <c r="M105" s="6"/>
      <c r="N105" s="6"/>
      <c r="O105" s="6"/>
      <c r="P105" s="6"/>
      <c r="Q105" s="6"/>
    </row>
    <row r="106" spans="1:19">
      <c r="J106" s="75"/>
      <c r="K106" s="6"/>
      <c r="L106" s="6"/>
      <c r="M106" s="6"/>
      <c r="N106" s="6"/>
      <c r="O106" s="6"/>
      <c r="P106" s="6"/>
      <c r="Q106" s="6"/>
    </row>
    <row r="107" spans="1:19">
      <c r="J107" s="75"/>
      <c r="K107" s="6"/>
      <c r="L107" s="6"/>
      <c r="M107" s="6"/>
      <c r="N107" s="6"/>
      <c r="O107" s="6"/>
      <c r="P107" s="6"/>
      <c r="Q107" s="6"/>
    </row>
    <row r="108" spans="1:19">
      <c r="J108" s="75"/>
      <c r="K108" s="6"/>
      <c r="L108" s="6"/>
      <c r="M108" s="6"/>
      <c r="N108" s="6"/>
      <c r="O108" s="6"/>
      <c r="P108" s="6"/>
      <c r="Q108" s="6"/>
    </row>
  </sheetData>
  <mergeCells count="102">
    <mergeCell ref="J96:K96"/>
    <mergeCell ref="C97:G97"/>
    <mergeCell ref="J91:K91"/>
    <mergeCell ref="J92:K92"/>
    <mergeCell ref="J93:K93"/>
    <mergeCell ref="J94:K94"/>
    <mergeCell ref="J95:K95"/>
    <mergeCell ref="P40:Q40"/>
    <mergeCell ref="P41:Q41"/>
    <mergeCell ref="J83:K83"/>
    <mergeCell ref="J82:K82"/>
    <mergeCell ref="J89:K89"/>
    <mergeCell ref="J90:K90"/>
    <mergeCell ref="J84:K84"/>
    <mergeCell ref="J85:K85"/>
    <mergeCell ref="J86:K86"/>
    <mergeCell ref="J87:K87"/>
    <mergeCell ref="F51:G51"/>
    <mergeCell ref="J97:P97"/>
    <mergeCell ref="J88:K88"/>
    <mergeCell ref="O51:O52"/>
    <mergeCell ref="P51:Q51"/>
    <mergeCell ref="A49:E49"/>
    <mergeCell ref="A51:A52"/>
    <mergeCell ref="P38:Q38"/>
    <mergeCell ref="J49:O49"/>
    <mergeCell ref="P33:Q33"/>
    <mergeCell ref="P34:Q34"/>
    <mergeCell ref="P35:Q35"/>
    <mergeCell ref="P36:Q36"/>
    <mergeCell ref="P37:Q37"/>
    <mergeCell ref="P42:Q42"/>
    <mergeCell ref="P43:Q43"/>
    <mergeCell ref="P44:Q44"/>
    <mergeCell ref="P45:Q45"/>
    <mergeCell ref="P46:Q46"/>
    <mergeCell ref="P47:Q47"/>
    <mergeCell ref="P25:Q25"/>
    <mergeCell ref="P26:Q26"/>
    <mergeCell ref="P31:Q31"/>
    <mergeCell ref="P32:Q32"/>
    <mergeCell ref="P39:Q39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27:Q27"/>
    <mergeCell ref="P28:Q28"/>
    <mergeCell ref="P29:Q29"/>
    <mergeCell ref="P30:Q30"/>
    <mergeCell ref="P16:Q16"/>
    <mergeCell ref="P17:Q17"/>
    <mergeCell ref="P15:Q15"/>
    <mergeCell ref="P18:Q18"/>
    <mergeCell ref="P19:Q19"/>
    <mergeCell ref="P20:Q20"/>
    <mergeCell ref="J77:K77"/>
    <mergeCell ref="J78:K78"/>
    <mergeCell ref="J79:K79"/>
    <mergeCell ref="J80:K80"/>
    <mergeCell ref="J81:K81"/>
    <mergeCell ref="J51:K52"/>
    <mergeCell ref="J53:K53"/>
    <mergeCell ref="J67:K67"/>
    <mergeCell ref="J68:K68"/>
    <mergeCell ref="J69:K69"/>
    <mergeCell ref="J70:K70"/>
    <mergeCell ref="J71:K71"/>
    <mergeCell ref="J76:K76"/>
    <mergeCell ref="J72:K72"/>
    <mergeCell ref="J73:K73"/>
    <mergeCell ref="J74:K74"/>
    <mergeCell ref="J75:K75"/>
    <mergeCell ref="B51:B52"/>
    <mergeCell ref="C51:C52"/>
    <mergeCell ref="D51:D52"/>
    <mergeCell ref="E51:E52"/>
    <mergeCell ref="J3:K4"/>
    <mergeCell ref="L3:M4"/>
    <mergeCell ref="A1:G1"/>
    <mergeCell ref="N3:O4"/>
    <mergeCell ref="R3:S4"/>
    <mergeCell ref="B3:C4"/>
    <mergeCell ref="D3:E4"/>
    <mergeCell ref="F3:G4"/>
    <mergeCell ref="H3:I4"/>
    <mergeCell ref="A3:A5"/>
    <mergeCell ref="P3:Q3"/>
    <mergeCell ref="P4:Q4"/>
    <mergeCell ref="P5:Q5"/>
    <mergeCell ref="P21:Q21"/>
    <mergeCell ref="P22:Q22"/>
    <mergeCell ref="P23:Q23"/>
    <mergeCell ref="P24:Q24"/>
    <mergeCell ref="L51:L52"/>
    <mergeCell ref="M51:M52"/>
    <mergeCell ref="N51:N52"/>
  </mergeCells>
  <phoneticPr fontId="2"/>
  <pageMargins left="0.78740157480314965" right="0.78740157480314965" top="0.78740157480314965" bottom="0.59055118110236227" header="0.51181102362204722" footer="0.31496062992125984"/>
  <pageSetup paperSize="9" firstPageNumber="182" orientation="portrait" r:id="rId1"/>
  <headerFooter alignWithMargins="0">
    <oddFooter>&amp;C&amp;"ＭＳ 明朝,標準"-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view="pageBreakPreview" topLeftCell="A43" zoomScaleNormal="100" zoomScaleSheetLayoutView="100" workbookViewId="0">
      <selection activeCell="D48" sqref="D48"/>
    </sheetView>
  </sheetViews>
  <sheetFormatPr defaultRowHeight="13.5"/>
  <cols>
    <col min="1" max="1" width="10.375" style="139" customWidth="1"/>
    <col min="2" max="2" width="5.75" style="139" customWidth="1"/>
    <col min="3" max="3" width="10.125" style="139" customWidth="1"/>
    <col min="4" max="5" width="8.625" style="139" customWidth="1"/>
    <col min="6" max="7" width="8.75" style="139" customWidth="1"/>
    <col min="8" max="10" width="8.625" style="139" customWidth="1"/>
    <col min="11" max="11" width="3.125" style="139" customWidth="1"/>
    <col min="12" max="12" width="4.25" style="139" customWidth="1"/>
    <col min="13" max="13" width="7.375" style="139" customWidth="1"/>
    <col min="14" max="15" width="8.375" style="139" customWidth="1"/>
    <col min="16" max="16" width="7.5" style="139" customWidth="1"/>
    <col min="17" max="17" width="7" style="139" customWidth="1"/>
    <col min="18" max="21" width="8" style="139" customWidth="1"/>
    <col min="22" max="22" width="8.5" style="139" customWidth="1"/>
    <col min="23" max="16384" width="9" style="139"/>
  </cols>
  <sheetData>
    <row r="1" spans="1:23" customFormat="1" ht="22.5" customHeight="1" thickBot="1">
      <c r="A1" s="131" t="s">
        <v>911</v>
      </c>
      <c r="B1" s="131"/>
      <c r="C1" s="131"/>
      <c r="D1" s="131"/>
      <c r="E1" s="13"/>
      <c r="G1" s="13"/>
      <c r="K1" s="136" t="s">
        <v>912</v>
      </c>
      <c r="L1" s="159"/>
      <c r="M1" s="159"/>
      <c r="N1" s="159"/>
      <c r="O1" s="159"/>
      <c r="P1" s="159"/>
    </row>
    <row r="2" spans="1:23" customFormat="1" ht="14.25" customHeight="1">
      <c r="A2" s="531" t="s">
        <v>84</v>
      </c>
      <c r="B2" s="590" t="s">
        <v>467</v>
      </c>
      <c r="C2" s="591"/>
      <c r="D2" s="420" t="s">
        <v>468</v>
      </c>
      <c r="E2" s="566"/>
      <c r="F2" s="566"/>
      <c r="G2" s="642"/>
      <c r="H2" s="493" t="s">
        <v>460</v>
      </c>
      <c r="I2" s="620"/>
      <c r="K2" s="647" t="s">
        <v>649</v>
      </c>
      <c r="L2" s="648"/>
      <c r="M2" s="648"/>
      <c r="N2" s="648"/>
      <c r="O2" s="675" t="s">
        <v>650</v>
      </c>
      <c r="P2" s="675" t="s">
        <v>651</v>
      </c>
      <c r="Q2" s="675" t="s">
        <v>652</v>
      </c>
      <c r="R2" s="675" t="s">
        <v>817</v>
      </c>
      <c r="S2" s="675" t="s">
        <v>818</v>
      </c>
      <c r="T2" s="675" t="s">
        <v>819</v>
      </c>
      <c r="U2" s="675" t="s">
        <v>820</v>
      </c>
      <c r="V2" s="677" t="s">
        <v>821</v>
      </c>
    </row>
    <row r="3" spans="1:23" customFormat="1" ht="14.25" customHeight="1">
      <c r="A3" s="526"/>
      <c r="B3" s="592"/>
      <c r="C3" s="593"/>
      <c r="D3" s="153" t="s">
        <v>644</v>
      </c>
      <c r="E3" s="153" t="s">
        <v>645</v>
      </c>
      <c r="F3" s="42" t="s">
        <v>469</v>
      </c>
      <c r="G3" s="153" t="s">
        <v>646</v>
      </c>
      <c r="H3" s="154" t="s">
        <v>647</v>
      </c>
      <c r="I3" s="155" t="s">
        <v>648</v>
      </c>
      <c r="K3" s="649"/>
      <c r="L3" s="650"/>
      <c r="M3" s="650"/>
      <c r="N3" s="650"/>
      <c r="O3" s="676"/>
      <c r="P3" s="676"/>
      <c r="Q3" s="676"/>
      <c r="R3" s="676"/>
      <c r="S3" s="676"/>
      <c r="T3" s="676"/>
      <c r="U3" s="676"/>
      <c r="V3" s="678"/>
    </row>
    <row r="4" spans="1:23" customFormat="1" ht="7.5" customHeight="1">
      <c r="A4" s="23"/>
      <c r="B4" s="442" t="s">
        <v>100</v>
      </c>
      <c r="C4" s="443"/>
      <c r="D4" s="24" t="s">
        <v>2</v>
      </c>
      <c r="E4" s="24" t="s">
        <v>2</v>
      </c>
      <c r="F4" s="24" t="s">
        <v>2</v>
      </c>
      <c r="G4" s="24" t="s">
        <v>2</v>
      </c>
      <c r="H4" s="24" t="s">
        <v>470</v>
      </c>
      <c r="I4" s="25" t="s">
        <v>2</v>
      </c>
      <c r="K4" s="683"/>
      <c r="L4" s="684"/>
      <c r="M4" s="684"/>
      <c r="N4" s="684"/>
      <c r="O4" s="328" t="s">
        <v>653</v>
      </c>
      <c r="P4" s="328" t="s">
        <v>653</v>
      </c>
      <c r="Q4" s="328" t="s">
        <v>653</v>
      </c>
      <c r="R4" s="328" t="s">
        <v>627</v>
      </c>
      <c r="S4" s="328" t="s">
        <v>627</v>
      </c>
      <c r="T4" s="328" t="s">
        <v>627</v>
      </c>
      <c r="U4" s="328" t="s">
        <v>627</v>
      </c>
      <c r="V4" s="329" t="s">
        <v>627</v>
      </c>
    </row>
    <row r="5" spans="1:23" customFormat="1" ht="33" hidden="1" customHeight="1">
      <c r="A5" s="31" t="s">
        <v>641</v>
      </c>
      <c r="B5" s="444">
        <v>17986</v>
      </c>
      <c r="C5" s="445"/>
      <c r="D5" s="32">
        <v>7141</v>
      </c>
      <c r="E5" s="32">
        <v>552</v>
      </c>
      <c r="F5" s="32">
        <v>7035</v>
      </c>
      <c r="G5" s="32">
        <v>3258</v>
      </c>
      <c r="H5" s="104" t="s">
        <v>471</v>
      </c>
      <c r="I5" s="105" t="s">
        <v>471</v>
      </c>
      <c r="J5" s="77" t="s">
        <v>472</v>
      </c>
      <c r="K5" s="685"/>
      <c r="L5" s="686"/>
      <c r="M5" s="686"/>
      <c r="N5" s="686"/>
      <c r="O5" s="330"/>
      <c r="P5" s="330"/>
      <c r="Q5" s="330"/>
      <c r="R5" s="330"/>
      <c r="S5" s="330"/>
      <c r="T5" s="331"/>
      <c r="U5" s="332"/>
      <c r="V5" s="333"/>
      <c r="W5" s="77"/>
    </row>
    <row r="6" spans="1:23" customFormat="1" ht="33" hidden="1" customHeight="1">
      <c r="A6" s="26" t="s">
        <v>642</v>
      </c>
      <c r="B6" s="424">
        <v>19730</v>
      </c>
      <c r="C6" s="425"/>
      <c r="D6" s="34">
        <v>7809</v>
      </c>
      <c r="E6" s="34">
        <v>595</v>
      </c>
      <c r="F6" s="34">
        <v>8718</v>
      </c>
      <c r="G6" s="34">
        <v>2608</v>
      </c>
      <c r="H6" s="104" t="s">
        <v>471</v>
      </c>
      <c r="I6" s="105" t="s">
        <v>471</v>
      </c>
      <c r="J6" s="77"/>
      <c r="K6" s="651"/>
      <c r="L6" s="652"/>
      <c r="M6" s="652"/>
      <c r="N6" s="652"/>
      <c r="O6" s="334"/>
      <c r="P6" s="334"/>
      <c r="Q6" s="334"/>
      <c r="R6" s="334"/>
      <c r="S6" s="334"/>
      <c r="T6" s="335"/>
      <c r="U6" s="332"/>
      <c r="V6" s="333"/>
      <c r="W6" s="77"/>
    </row>
    <row r="7" spans="1:23" customFormat="1" ht="33" hidden="1" customHeight="1">
      <c r="A7" s="26" t="s">
        <v>224</v>
      </c>
      <c r="B7" s="424">
        <v>15272</v>
      </c>
      <c r="C7" s="425"/>
      <c r="D7" s="34">
        <v>5639</v>
      </c>
      <c r="E7" s="34">
        <v>439</v>
      </c>
      <c r="F7" s="34">
        <v>7148</v>
      </c>
      <c r="G7" s="34">
        <v>2046</v>
      </c>
      <c r="H7" s="104" t="s">
        <v>471</v>
      </c>
      <c r="I7" s="105" t="s">
        <v>471</v>
      </c>
      <c r="J7" s="77"/>
      <c r="K7" s="651"/>
      <c r="L7" s="652"/>
      <c r="M7" s="652"/>
      <c r="N7" s="652"/>
      <c r="O7" s="334"/>
      <c r="P7" s="334"/>
      <c r="Q7" s="334"/>
      <c r="R7" s="334"/>
      <c r="S7" s="334"/>
      <c r="T7" s="335"/>
      <c r="U7" s="332"/>
      <c r="V7" s="333"/>
      <c r="W7" s="77"/>
    </row>
    <row r="8" spans="1:23" customFormat="1" ht="33" hidden="1" customHeight="1">
      <c r="A8" s="26" t="s">
        <v>225</v>
      </c>
      <c r="B8" s="424">
        <v>17634</v>
      </c>
      <c r="C8" s="425"/>
      <c r="D8" s="34">
        <v>7058</v>
      </c>
      <c r="E8" s="34">
        <v>646</v>
      </c>
      <c r="F8" s="34">
        <v>7890</v>
      </c>
      <c r="G8" s="34">
        <v>2040</v>
      </c>
      <c r="H8" s="104" t="s">
        <v>471</v>
      </c>
      <c r="I8" s="105" t="s">
        <v>471</v>
      </c>
      <c r="J8" s="77"/>
      <c r="K8" s="651"/>
      <c r="L8" s="652"/>
      <c r="M8" s="652"/>
      <c r="N8" s="652"/>
      <c r="O8" s="334"/>
      <c r="P8" s="334"/>
      <c r="Q8" s="334"/>
      <c r="R8" s="334"/>
      <c r="S8" s="334"/>
      <c r="T8" s="335"/>
      <c r="U8" s="332"/>
      <c r="V8" s="333"/>
      <c r="W8" s="77"/>
    </row>
    <row r="9" spans="1:23" customFormat="1" ht="33" hidden="1" customHeight="1">
      <c r="A9" s="26" t="s">
        <v>226</v>
      </c>
      <c r="B9" s="424">
        <v>13953</v>
      </c>
      <c r="C9" s="425"/>
      <c r="D9" s="34">
        <v>5917</v>
      </c>
      <c r="E9" s="34">
        <v>356</v>
      </c>
      <c r="F9" s="34">
        <v>6260</v>
      </c>
      <c r="G9" s="34">
        <v>1420</v>
      </c>
      <c r="H9" s="104" t="s">
        <v>471</v>
      </c>
      <c r="I9" s="105" t="s">
        <v>471</v>
      </c>
      <c r="J9" s="77"/>
      <c r="K9" s="651"/>
      <c r="L9" s="652"/>
      <c r="M9" s="652"/>
      <c r="N9" s="652"/>
      <c r="O9" s="334"/>
      <c r="P9" s="334"/>
      <c r="Q9" s="334"/>
      <c r="R9" s="334"/>
      <c r="S9" s="334"/>
      <c r="T9" s="335"/>
      <c r="U9" s="332"/>
      <c r="V9" s="333"/>
      <c r="W9" s="77"/>
    </row>
    <row r="10" spans="1:23" customFormat="1" ht="33" hidden="1" customHeight="1">
      <c r="A10" s="111" t="s">
        <v>227</v>
      </c>
      <c r="B10" s="446">
        <v>13992</v>
      </c>
      <c r="C10" s="447"/>
      <c r="D10" s="112">
        <v>6520</v>
      </c>
      <c r="E10" s="112">
        <v>272</v>
      </c>
      <c r="F10" s="112">
        <v>6011</v>
      </c>
      <c r="G10" s="112">
        <v>1189</v>
      </c>
      <c r="H10" s="156" t="s">
        <v>471</v>
      </c>
      <c r="I10" s="157" t="s">
        <v>471</v>
      </c>
      <c r="J10" s="77"/>
      <c r="K10" s="643"/>
      <c r="L10" s="644"/>
      <c r="M10" s="644"/>
      <c r="N10" s="644"/>
      <c r="O10" s="336"/>
      <c r="P10" s="336"/>
      <c r="Q10" s="336"/>
      <c r="R10" s="336"/>
      <c r="S10" s="336"/>
      <c r="T10" s="337"/>
      <c r="U10" s="332"/>
      <c r="V10" s="333"/>
      <c r="W10" s="77"/>
    </row>
    <row r="11" spans="1:23" s="3" customFormat="1" ht="16.5" hidden="1" customHeight="1">
      <c r="A11" s="31" t="s">
        <v>551</v>
      </c>
      <c r="B11" s="444">
        <v>14738</v>
      </c>
      <c r="C11" s="445"/>
      <c r="D11" s="32">
        <v>6410</v>
      </c>
      <c r="E11" s="32">
        <v>229</v>
      </c>
      <c r="F11" s="32">
        <v>6430</v>
      </c>
      <c r="G11" s="32">
        <v>1669</v>
      </c>
      <c r="H11" s="193" t="s">
        <v>611</v>
      </c>
      <c r="I11" s="194" t="s">
        <v>611</v>
      </c>
      <c r="J11" s="158"/>
      <c r="K11" s="653"/>
      <c r="L11" s="654"/>
      <c r="M11" s="654"/>
      <c r="N11" s="654"/>
      <c r="O11" s="338"/>
      <c r="P11" s="338"/>
      <c r="Q11" s="338"/>
      <c r="R11" s="338"/>
      <c r="S11" s="338"/>
      <c r="T11" s="339"/>
      <c r="U11" s="332"/>
      <c r="V11" s="333"/>
      <c r="W11" s="158"/>
    </row>
    <row r="12" spans="1:23" customFormat="1" ht="20.25" hidden="1" customHeight="1">
      <c r="A12" s="26" t="s">
        <v>228</v>
      </c>
      <c r="B12" s="424">
        <v>13046</v>
      </c>
      <c r="C12" s="425"/>
      <c r="D12" s="34">
        <v>5041</v>
      </c>
      <c r="E12" s="34">
        <v>177</v>
      </c>
      <c r="F12" s="34">
        <v>6402</v>
      </c>
      <c r="G12" s="34">
        <v>1426</v>
      </c>
      <c r="H12" s="193" t="s">
        <v>471</v>
      </c>
      <c r="I12" s="194" t="s">
        <v>471</v>
      </c>
      <c r="J12" s="77"/>
      <c r="K12" s="659"/>
      <c r="L12" s="660"/>
      <c r="M12" s="660"/>
      <c r="N12" s="661"/>
      <c r="O12" s="340"/>
      <c r="P12" s="340"/>
      <c r="Q12" s="340"/>
      <c r="R12" s="340"/>
      <c r="S12" s="340"/>
      <c r="T12" s="341"/>
      <c r="U12" s="332"/>
      <c r="V12" s="333"/>
      <c r="W12" s="77"/>
    </row>
    <row r="13" spans="1:23" customFormat="1" ht="20.25" hidden="1" customHeight="1">
      <c r="A13" s="26" t="s">
        <v>229</v>
      </c>
      <c r="B13" s="424">
        <v>15737</v>
      </c>
      <c r="C13" s="425"/>
      <c r="D13" s="34">
        <v>6748</v>
      </c>
      <c r="E13" s="34">
        <v>346</v>
      </c>
      <c r="F13" s="34">
        <v>6774</v>
      </c>
      <c r="G13" s="34">
        <v>1869</v>
      </c>
      <c r="H13" s="193" t="s">
        <v>471</v>
      </c>
      <c r="I13" s="194" t="s">
        <v>471</v>
      </c>
      <c r="J13" s="77"/>
      <c r="K13" s="662"/>
      <c r="L13" s="663"/>
      <c r="M13" s="663"/>
      <c r="N13" s="663"/>
      <c r="O13" s="340"/>
      <c r="P13" s="340"/>
      <c r="Q13" s="340"/>
      <c r="R13" s="340"/>
      <c r="S13" s="340"/>
      <c r="T13" s="341"/>
      <c r="U13" s="332"/>
      <c r="V13" s="333"/>
      <c r="W13" s="77"/>
    </row>
    <row r="14" spans="1:23" customFormat="1" ht="20.25" hidden="1" customHeight="1">
      <c r="A14" s="26" t="s">
        <v>230</v>
      </c>
      <c r="B14" s="424">
        <v>13909</v>
      </c>
      <c r="C14" s="425"/>
      <c r="D14" s="34">
        <v>6145</v>
      </c>
      <c r="E14" s="34">
        <v>255</v>
      </c>
      <c r="F14" s="34">
        <v>5730</v>
      </c>
      <c r="G14" s="34">
        <v>1779</v>
      </c>
      <c r="H14" s="193" t="s">
        <v>471</v>
      </c>
      <c r="I14" s="194" t="s">
        <v>471</v>
      </c>
      <c r="J14" s="77"/>
      <c r="K14" s="662"/>
      <c r="L14" s="663"/>
      <c r="M14" s="663"/>
      <c r="N14" s="663"/>
      <c r="O14" s="340"/>
      <c r="P14" s="340"/>
      <c r="Q14" s="340"/>
      <c r="R14" s="340"/>
      <c r="S14" s="340"/>
      <c r="T14" s="341"/>
      <c r="U14" s="342"/>
      <c r="V14" s="343"/>
      <c r="W14" s="77"/>
    </row>
    <row r="15" spans="1:23" customFormat="1" ht="20.25" hidden="1" customHeight="1">
      <c r="A15" s="111" t="s">
        <v>231</v>
      </c>
      <c r="B15" s="446">
        <v>12451</v>
      </c>
      <c r="C15" s="447"/>
      <c r="D15" s="112">
        <v>5026</v>
      </c>
      <c r="E15" s="112">
        <v>152</v>
      </c>
      <c r="F15" s="112">
        <v>5522</v>
      </c>
      <c r="G15" s="112">
        <v>1751</v>
      </c>
      <c r="H15" s="326" t="s">
        <v>471</v>
      </c>
      <c r="I15" s="327" t="s">
        <v>471</v>
      </c>
      <c r="J15" s="77"/>
      <c r="K15" s="662"/>
      <c r="L15" s="663"/>
      <c r="M15" s="663"/>
      <c r="N15" s="663"/>
      <c r="O15" s="340"/>
      <c r="P15" s="340"/>
      <c r="Q15" s="340"/>
      <c r="R15" s="340"/>
      <c r="S15" s="340"/>
      <c r="T15" s="341"/>
      <c r="U15" s="342"/>
      <c r="V15" s="343"/>
      <c r="W15" s="77"/>
    </row>
    <row r="16" spans="1:23" customFormat="1" ht="15" customHeight="1">
      <c r="A16" s="31" t="s">
        <v>793</v>
      </c>
      <c r="B16" s="444">
        <v>12269</v>
      </c>
      <c r="C16" s="445"/>
      <c r="D16" s="218">
        <v>5033</v>
      </c>
      <c r="E16" s="218">
        <v>108</v>
      </c>
      <c r="F16" s="218">
        <v>5339</v>
      </c>
      <c r="G16" s="218">
        <v>1789</v>
      </c>
      <c r="H16" s="193" t="s">
        <v>471</v>
      </c>
      <c r="I16" s="194" t="s">
        <v>471</v>
      </c>
      <c r="J16" s="77"/>
      <c r="K16" s="653" t="s">
        <v>654</v>
      </c>
      <c r="L16" s="654"/>
      <c r="M16" s="654"/>
      <c r="N16" s="654"/>
      <c r="O16" s="344">
        <v>186</v>
      </c>
      <c r="P16" s="344">
        <v>184</v>
      </c>
      <c r="Q16" s="344">
        <v>184</v>
      </c>
      <c r="R16" s="344">
        <v>184</v>
      </c>
      <c r="S16" s="344">
        <v>184</v>
      </c>
      <c r="T16" s="344">
        <v>181</v>
      </c>
      <c r="U16" s="344">
        <v>155</v>
      </c>
      <c r="V16" s="345">
        <v>184</v>
      </c>
      <c r="W16" s="77"/>
    </row>
    <row r="17" spans="1:23" customFormat="1" ht="20.100000000000001" customHeight="1">
      <c r="A17" s="70" t="s">
        <v>232</v>
      </c>
      <c r="B17" s="424">
        <v>12154</v>
      </c>
      <c r="C17" s="425"/>
      <c r="D17" s="71">
        <v>4838</v>
      </c>
      <c r="E17" s="71">
        <v>56</v>
      </c>
      <c r="F17" s="71">
        <v>5250</v>
      </c>
      <c r="G17" s="71">
        <v>2010</v>
      </c>
      <c r="H17" s="193" t="s">
        <v>471</v>
      </c>
      <c r="I17" s="194" t="s">
        <v>471</v>
      </c>
      <c r="J17" s="77"/>
      <c r="K17" s="664" t="s">
        <v>822</v>
      </c>
      <c r="L17" s="665"/>
      <c r="M17" s="665"/>
      <c r="N17" s="665"/>
      <c r="O17" s="346">
        <v>29948</v>
      </c>
      <c r="P17" s="346">
        <v>27301</v>
      </c>
      <c r="Q17" s="346">
        <v>26497</v>
      </c>
      <c r="R17" s="347">
        <v>25476</v>
      </c>
      <c r="S17" s="347">
        <v>27570</v>
      </c>
      <c r="T17" s="347">
        <v>28269</v>
      </c>
      <c r="U17" s="347">
        <v>13675</v>
      </c>
      <c r="V17" s="348">
        <v>19808</v>
      </c>
      <c r="W17" s="77"/>
    </row>
    <row r="18" spans="1:23" customFormat="1" ht="20.100000000000001" customHeight="1">
      <c r="A18" s="70" t="s">
        <v>233</v>
      </c>
      <c r="B18" s="424">
        <v>12449</v>
      </c>
      <c r="C18" s="425"/>
      <c r="D18" s="71">
        <v>4555</v>
      </c>
      <c r="E18" s="71">
        <v>118</v>
      </c>
      <c r="F18" s="71">
        <v>5631</v>
      </c>
      <c r="G18" s="71">
        <v>2145</v>
      </c>
      <c r="H18" s="193" t="s">
        <v>471</v>
      </c>
      <c r="I18" s="194" t="s">
        <v>471</v>
      </c>
      <c r="J18" s="77"/>
      <c r="K18" s="662" t="s">
        <v>823</v>
      </c>
      <c r="L18" s="663"/>
      <c r="M18" s="663"/>
      <c r="N18" s="663"/>
      <c r="O18" s="346">
        <v>5258</v>
      </c>
      <c r="P18" s="346">
        <v>5307</v>
      </c>
      <c r="Q18" s="346">
        <v>5354</v>
      </c>
      <c r="R18" s="347">
        <v>5165</v>
      </c>
      <c r="S18" s="347">
        <v>4121</v>
      </c>
      <c r="T18" s="347">
        <v>4748</v>
      </c>
      <c r="U18" s="347">
        <v>2788</v>
      </c>
      <c r="V18" s="348">
        <v>4515</v>
      </c>
      <c r="W18" s="77"/>
    </row>
    <row r="19" spans="1:23" customFormat="1" ht="20.100000000000001" customHeight="1">
      <c r="A19" s="70" t="s">
        <v>234</v>
      </c>
      <c r="B19" s="424">
        <v>10069</v>
      </c>
      <c r="C19" s="425"/>
      <c r="D19" s="71">
        <v>3517</v>
      </c>
      <c r="E19" s="71">
        <v>248</v>
      </c>
      <c r="F19" s="71">
        <v>4004</v>
      </c>
      <c r="G19" s="71">
        <v>2300</v>
      </c>
      <c r="H19" s="193" t="s">
        <v>471</v>
      </c>
      <c r="I19" s="194" t="s">
        <v>471</v>
      </c>
      <c r="J19" s="77"/>
      <c r="K19" s="662" t="s">
        <v>824</v>
      </c>
      <c r="L19" s="663"/>
      <c r="M19" s="663"/>
      <c r="N19" s="663"/>
      <c r="O19" s="346">
        <v>2910</v>
      </c>
      <c r="P19" s="346">
        <v>3183</v>
      </c>
      <c r="Q19" s="346">
        <v>2760</v>
      </c>
      <c r="R19" s="347">
        <v>2131</v>
      </c>
      <c r="S19" s="347">
        <v>2289</v>
      </c>
      <c r="T19" s="347">
        <v>2084</v>
      </c>
      <c r="U19" s="347">
        <v>2526</v>
      </c>
      <c r="V19" s="348">
        <v>2882</v>
      </c>
      <c r="W19" s="77"/>
    </row>
    <row r="20" spans="1:23" customFormat="1" ht="20.100000000000001" customHeight="1">
      <c r="A20" s="70" t="s">
        <v>235</v>
      </c>
      <c r="B20" s="424">
        <v>11267</v>
      </c>
      <c r="C20" s="425"/>
      <c r="D20" s="71">
        <v>2350</v>
      </c>
      <c r="E20" s="71">
        <v>56</v>
      </c>
      <c r="F20" s="71">
        <v>1590</v>
      </c>
      <c r="G20" s="71">
        <v>421</v>
      </c>
      <c r="H20" s="106">
        <v>295</v>
      </c>
      <c r="I20" s="107">
        <v>6850</v>
      </c>
      <c r="J20" s="77"/>
      <c r="K20" s="662" t="s">
        <v>620</v>
      </c>
      <c r="L20" s="663"/>
      <c r="M20" s="663"/>
      <c r="N20" s="663"/>
      <c r="O20" s="346">
        <f>SUM(O17:O19)</f>
        <v>38116</v>
      </c>
      <c r="P20" s="346">
        <f>SUM(P17:P19)</f>
        <v>35791</v>
      </c>
      <c r="Q20" s="346">
        <f>SUM(Q17:Q19)</f>
        <v>34611</v>
      </c>
      <c r="R20" s="347">
        <f>SUM(R17:R19)</f>
        <v>32772</v>
      </c>
      <c r="S20" s="347">
        <f t="shared" ref="S20:V20" si="0">SUM(S17:S19)</f>
        <v>33980</v>
      </c>
      <c r="T20" s="347">
        <f t="shared" si="0"/>
        <v>35101</v>
      </c>
      <c r="U20" s="347">
        <f t="shared" si="0"/>
        <v>18989</v>
      </c>
      <c r="V20" s="348">
        <f t="shared" si="0"/>
        <v>27205</v>
      </c>
      <c r="W20" s="77"/>
    </row>
    <row r="21" spans="1:23" customFormat="1" ht="20.100000000000001" customHeight="1">
      <c r="A21" s="26" t="s">
        <v>236</v>
      </c>
      <c r="B21" s="424">
        <v>10732</v>
      </c>
      <c r="C21" s="425"/>
      <c r="D21" s="34">
        <v>2974</v>
      </c>
      <c r="E21" s="34">
        <v>99</v>
      </c>
      <c r="F21" s="34">
        <v>1551</v>
      </c>
      <c r="G21" s="34">
        <v>448</v>
      </c>
      <c r="H21" s="104">
        <v>205</v>
      </c>
      <c r="I21" s="105">
        <v>5660</v>
      </c>
      <c r="J21" s="77"/>
      <c r="K21" s="679" t="s">
        <v>655</v>
      </c>
      <c r="L21" s="681" t="s">
        <v>656</v>
      </c>
      <c r="M21" s="682"/>
      <c r="N21" s="349" t="s">
        <v>657</v>
      </c>
      <c r="O21" s="346">
        <v>61</v>
      </c>
      <c r="P21" s="346">
        <v>54</v>
      </c>
      <c r="Q21" s="346">
        <v>36</v>
      </c>
      <c r="R21" s="347">
        <v>29</v>
      </c>
      <c r="S21" s="347">
        <v>29</v>
      </c>
      <c r="T21" s="347">
        <v>24</v>
      </c>
      <c r="U21" s="347">
        <v>20</v>
      </c>
      <c r="V21" s="348">
        <v>16</v>
      </c>
      <c r="W21" s="77"/>
    </row>
    <row r="22" spans="1:23" customFormat="1" ht="20.100000000000001" customHeight="1">
      <c r="A22" s="70" t="s">
        <v>545</v>
      </c>
      <c r="B22" s="424">
        <v>10293</v>
      </c>
      <c r="C22" s="425"/>
      <c r="D22" s="71">
        <v>3043</v>
      </c>
      <c r="E22" s="71">
        <v>15</v>
      </c>
      <c r="F22" s="71">
        <v>1387</v>
      </c>
      <c r="G22" s="71">
        <v>374</v>
      </c>
      <c r="H22" s="104">
        <v>198</v>
      </c>
      <c r="I22" s="105">
        <v>5474</v>
      </c>
      <c r="J22" s="77"/>
      <c r="K22" s="680"/>
      <c r="L22" s="682"/>
      <c r="M22" s="682"/>
      <c r="N22" s="349" t="s">
        <v>658</v>
      </c>
      <c r="O22" s="346">
        <v>38</v>
      </c>
      <c r="P22" s="346">
        <v>34</v>
      </c>
      <c r="Q22" s="346">
        <v>31</v>
      </c>
      <c r="R22" s="347">
        <v>26</v>
      </c>
      <c r="S22" s="347">
        <v>25</v>
      </c>
      <c r="T22" s="347">
        <v>23</v>
      </c>
      <c r="U22" s="347">
        <v>18</v>
      </c>
      <c r="V22" s="348">
        <v>12</v>
      </c>
      <c r="W22" s="77"/>
    </row>
    <row r="23" spans="1:23" customFormat="1" ht="20.100000000000001" customHeight="1">
      <c r="A23" s="70" t="s">
        <v>546</v>
      </c>
      <c r="B23" s="424">
        <v>10091</v>
      </c>
      <c r="C23" s="425"/>
      <c r="D23" s="71">
        <v>3225</v>
      </c>
      <c r="E23" s="71">
        <v>40</v>
      </c>
      <c r="F23" s="71">
        <v>1789</v>
      </c>
      <c r="G23" s="71">
        <v>336</v>
      </c>
      <c r="H23" s="104">
        <v>185</v>
      </c>
      <c r="I23" s="105">
        <v>4701</v>
      </c>
      <c r="J23" s="77"/>
      <c r="K23" s="680"/>
      <c r="L23" s="681" t="s">
        <v>663</v>
      </c>
      <c r="M23" s="682"/>
      <c r="N23" s="349" t="s">
        <v>657</v>
      </c>
      <c r="O23" s="346">
        <v>237</v>
      </c>
      <c r="P23" s="346">
        <v>206</v>
      </c>
      <c r="Q23" s="346">
        <v>189</v>
      </c>
      <c r="R23" s="347">
        <v>181</v>
      </c>
      <c r="S23" s="347">
        <v>156</v>
      </c>
      <c r="T23" s="347">
        <v>143</v>
      </c>
      <c r="U23" s="347">
        <v>138</v>
      </c>
      <c r="V23" s="348">
        <v>121</v>
      </c>
    </row>
    <row r="24" spans="1:23" customFormat="1" ht="20.100000000000001" customHeight="1">
      <c r="A24" s="70" t="s">
        <v>547</v>
      </c>
      <c r="B24" s="424">
        <v>9144</v>
      </c>
      <c r="C24" s="425"/>
      <c r="D24" s="71">
        <v>2061</v>
      </c>
      <c r="E24" s="71">
        <v>23</v>
      </c>
      <c r="F24" s="71">
        <v>1984</v>
      </c>
      <c r="G24" s="71">
        <v>416</v>
      </c>
      <c r="H24" s="104">
        <v>151</v>
      </c>
      <c r="I24" s="105">
        <v>4660</v>
      </c>
      <c r="J24" s="77"/>
      <c r="K24" s="680"/>
      <c r="L24" s="682"/>
      <c r="M24" s="682"/>
      <c r="N24" s="349" t="s">
        <v>658</v>
      </c>
      <c r="O24" s="346">
        <v>165</v>
      </c>
      <c r="P24" s="346">
        <v>141</v>
      </c>
      <c r="Q24" s="346">
        <v>130</v>
      </c>
      <c r="R24" s="347">
        <v>110</v>
      </c>
      <c r="S24" s="347">
        <v>109</v>
      </c>
      <c r="T24" s="347">
        <v>103</v>
      </c>
      <c r="U24" s="347">
        <v>97</v>
      </c>
      <c r="V24" s="348">
        <v>71</v>
      </c>
    </row>
    <row r="25" spans="1:23" customFormat="1" ht="20.100000000000001" customHeight="1">
      <c r="A25" s="70" t="s">
        <v>548</v>
      </c>
      <c r="B25" s="424">
        <v>10711</v>
      </c>
      <c r="C25" s="425"/>
      <c r="D25" s="71">
        <v>2255</v>
      </c>
      <c r="E25" s="71">
        <v>60</v>
      </c>
      <c r="F25" s="71">
        <v>2180</v>
      </c>
      <c r="G25" s="71">
        <v>424</v>
      </c>
      <c r="H25" s="106">
        <v>188</v>
      </c>
      <c r="I25" s="107">
        <v>5792</v>
      </c>
      <c r="J25" s="77"/>
      <c r="K25" s="680"/>
      <c r="L25" s="681" t="s">
        <v>659</v>
      </c>
      <c r="M25" s="682"/>
      <c r="N25" s="349" t="s">
        <v>657</v>
      </c>
      <c r="O25" s="346">
        <v>238</v>
      </c>
      <c r="P25" s="346">
        <v>63</v>
      </c>
      <c r="Q25" s="346">
        <v>104</v>
      </c>
      <c r="R25" s="347">
        <v>77</v>
      </c>
      <c r="S25" s="347">
        <v>59</v>
      </c>
      <c r="T25" s="347">
        <v>65</v>
      </c>
      <c r="U25" s="347">
        <v>41</v>
      </c>
      <c r="V25" s="348">
        <v>50</v>
      </c>
    </row>
    <row r="26" spans="1:23" customFormat="1" ht="20.100000000000001" customHeight="1">
      <c r="A26" s="70" t="s">
        <v>549</v>
      </c>
      <c r="B26" s="608">
        <v>8762</v>
      </c>
      <c r="C26" s="609"/>
      <c r="D26" s="71">
        <v>1839</v>
      </c>
      <c r="E26" s="71">
        <v>127</v>
      </c>
      <c r="F26" s="71">
        <v>1675</v>
      </c>
      <c r="G26" s="71">
        <v>418</v>
      </c>
      <c r="H26" s="106">
        <v>166</v>
      </c>
      <c r="I26" s="107">
        <v>4703</v>
      </c>
      <c r="J26" s="77"/>
      <c r="K26" s="680"/>
      <c r="L26" s="682"/>
      <c r="M26" s="682"/>
      <c r="N26" s="349" t="s">
        <v>658</v>
      </c>
      <c r="O26" s="346">
        <v>80</v>
      </c>
      <c r="P26" s="346">
        <v>26</v>
      </c>
      <c r="Q26" s="346">
        <v>41</v>
      </c>
      <c r="R26" s="347">
        <v>36</v>
      </c>
      <c r="S26" s="347">
        <v>31</v>
      </c>
      <c r="T26" s="347">
        <v>27</v>
      </c>
      <c r="U26" s="347">
        <v>30</v>
      </c>
      <c r="V26" s="348">
        <v>25</v>
      </c>
    </row>
    <row r="27" spans="1:23" customFormat="1" ht="20.100000000000001" customHeight="1">
      <c r="A27" s="70" t="s">
        <v>812</v>
      </c>
      <c r="B27" s="608">
        <f>SUM(D27:G27)+I27</f>
        <v>9116</v>
      </c>
      <c r="C27" s="609"/>
      <c r="D27" s="71">
        <v>1705</v>
      </c>
      <c r="E27" s="71">
        <v>51</v>
      </c>
      <c r="F27" s="71">
        <v>1883</v>
      </c>
      <c r="G27" s="71">
        <v>331</v>
      </c>
      <c r="H27" s="106">
        <v>119</v>
      </c>
      <c r="I27" s="107">
        <v>5146</v>
      </c>
      <c r="J27" s="77"/>
      <c r="K27" s="666" t="s">
        <v>660</v>
      </c>
      <c r="L27" s="667"/>
      <c r="M27" s="667"/>
      <c r="N27" s="349" t="s">
        <v>661</v>
      </c>
      <c r="O27" s="346">
        <v>2936</v>
      </c>
      <c r="P27" s="346">
        <v>2829</v>
      </c>
      <c r="Q27" s="346">
        <v>2197</v>
      </c>
      <c r="R27" s="347">
        <v>1938</v>
      </c>
      <c r="S27" s="347">
        <v>1999</v>
      </c>
      <c r="T27" s="347">
        <v>1793</v>
      </c>
      <c r="U27" s="347">
        <v>703</v>
      </c>
      <c r="V27" s="348">
        <v>1255</v>
      </c>
    </row>
    <row r="28" spans="1:23" customFormat="1" ht="20.100000000000001" customHeight="1">
      <c r="A28" s="70" t="s">
        <v>813</v>
      </c>
      <c r="B28" s="608">
        <f>SUM(D28:G28)+I28</f>
        <v>9376</v>
      </c>
      <c r="C28" s="609"/>
      <c r="D28" s="71">
        <v>1618</v>
      </c>
      <c r="E28" s="71">
        <v>17</v>
      </c>
      <c r="F28" s="71">
        <v>1752</v>
      </c>
      <c r="G28" s="71">
        <v>295</v>
      </c>
      <c r="H28" s="106">
        <v>6</v>
      </c>
      <c r="I28" s="107">
        <v>5694</v>
      </c>
      <c r="J28" s="77"/>
      <c r="K28" s="668"/>
      <c r="L28" s="667"/>
      <c r="M28" s="667"/>
      <c r="N28" s="349" t="s">
        <v>662</v>
      </c>
      <c r="O28" s="346">
        <v>2659</v>
      </c>
      <c r="P28" s="346">
        <v>1769</v>
      </c>
      <c r="Q28" s="346">
        <v>1933</v>
      </c>
      <c r="R28" s="347">
        <v>1754</v>
      </c>
      <c r="S28" s="347">
        <v>2074</v>
      </c>
      <c r="T28" s="347">
        <v>2299</v>
      </c>
      <c r="U28" s="347">
        <v>1093</v>
      </c>
      <c r="V28" s="348">
        <v>1399</v>
      </c>
    </row>
    <row r="29" spans="1:23" customFormat="1" ht="20.100000000000001" customHeight="1" thickBot="1">
      <c r="A29" s="70" t="s">
        <v>814</v>
      </c>
      <c r="B29" s="608">
        <f>SUM(D29:G29)+I29</f>
        <v>10883</v>
      </c>
      <c r="C29" s="609"/>
      <c r="D29" s="71">
        <v>1937</v>
      </c>
      <c r="E29" s="71">
        <v>66</v>
      </c>
      <c r="F29" s="71">
        <v>1775</v>
      </c>
      <c r="G29" s="71">
        <v>371</v>
      </c>
      <c r="H29" s="106">
        <v>15</v>
      </c>
      <c r="I29" s="107">
        <v>6734</v>
      </c>
      <c r="J29" s="77"/>
      <c r="K29" s="669" t="s">
        <v>569</v>
      </c>
      <c r="L29" s="670"/>
      <c r="M29" s="670"/>
      <c r="N29" s="670"/>
      <c r="O29" s="350">
        <f>SUM(O21:O28)</f>
        <v>6414</v>
      </c>
      <c r="P29" s="350">
        <f>SUM(P21:P28)</f>
        <v>5122</v>
      </c>
      <c r="Q29" s="350">
        <f>SUM(Q21:Q28)</f>
        <v>4661</v>
      </c>
      <c r="R29" s="351">
        <f>SUM(R21:R28)</f>
        <v>4151</v>
      </c>
      <c r="S29" s="351">
        <f t="shared" ref="S29:V29" si="1">SUM(S21:S28)</f>
        <v>4482</v>
      </c>
      <c r="T29" s="351">
        <f t="shared" si="1"/>
        <v>4477</v>
      </c>
      <c r="U29" s="351">
        <f t="shared" si="1"/>
        <v>2140</v>
      </c>
      <c r="V29" s="352">
        <f t="shared" si="1"/>
        <v>2949</v>
      </c>
    </row>
    <row r="30" spans="1:23" customFormat="1" ht="20.100000000000001" customHeight="1">
      <c r="A30" s="70" t="s">
        <v>815</v>
      </c>
      <c r="B30" s="608">
        <f t="shared" ref="B30:B31" si="2">SUM(D30:G30)+I30</f>
        <v>10512</v>
      </c>
      <c r="C30" s="609"/>
      <c r="D30" s="71">
        <v>1888</v>
      </c>
      <c r="E30" s="71">
        <v>45</v>
      </c>
      <c r="F30" s="71">
        <v>1545</v>
      </c>
      <c r="G30" s="71">
        <v>329</v>
      </c>
      <c r="H30" s="106">
        <v>42</v>
      </c>
      <c r="I30" s="107">
        <v>6705</v>
      </c>
      <c r="J30" s="77"/>
      <c r="K30" s="212" t="s">
        <v>754</v>
      </c>
      <c r="L30" s="212"/>
      <c r="M30" s="130"/>
      <c r="N30" s="130"/>
      <c r="O30" s="130"/>
      <c r="P30" s="130"/>
      <c r="U30" s="3"/>
      <c r="V30" s="3"/>
    </row>
    <row r="31" spans="1:23" customFormat="1" ht="20.100000000000001" customHeight="1" thickBot="1">
      <c r="A31" s="100" t="s">
        <v>816</v>
      </c>
      <c r="B31" s="610">
        <f t="shared" si="2"/>
        <v>9846</v>
      </c>
      <c r="C31" s="611"/>
      <c r="D31" s="101">
        <v>1593</v>
      </c>
      <c r="E31" s="101">
        <v>25</v>
      </c>
      <c r="F31" s="101">
        <v>1559</v>
      </c>
      <c r="G31" s="101">
        <v>316</v>
      </c>
      <c r="H31" s="108">
        <v>39</v>
      </c>
      <c r="I31" s="109">
        <v>6353</v>
      </c>
      <c r="J31" s="77"/>
      <c r="K31" s="103" t="s">
        <v>755</v>
      </c>
      <c r="L31" s="160"/>
      <c r="M31" s="130"/>
      <c r="N31" s="130"/>
      <c r="O31" s="130"/>
      <c r="P31" s="130"/>
      <c r="U31" s="3"/>
      <c r="V31" s="3"/>
    </row>
    <row r="32" spans="1:23" customFormat="1" ht="18" customHeight="1">
      <c r="A32" s="103" t="s">
        <v>749</v>
      </c>
      <c r="B32" s="103"/>
      <c r="C32" s="103"/>
      <c r="D32" s="103"/>
      <c r="E32" s="103"/>
      <c r="F32" s="103"/>
      <c r="G32" s="103"/>
      <c r="H32" s="103"/>
      <c r="K32" s="103"/>
      <c r="L32" s="160"/>
      <c r="M32" s="130"/>
      <c r="N32" s="130"/>
      <c r="O32" s="130"/>
      <c r="P32" s="130"/>
      <c r="T32" s="139"/>
      <c r="V32" s="4" t="s">
        <v>643</v>
      </c>
    </row>
    <row r="33" spans="1:22" customFormat="1" ht="18" customHeight="1">
      <c r="A33" s="641" t="s">
        <v>750</v>
      </c>
      <c r="B33" s="641"/>
      <c r="C33" s="641"/>
      <c r="D33" s="641"/>
      <c r="E33" s="641"/>
      <c r="F33" s="641"/>
      <c r="G33" s="641"/>
      <c r="H33" s="641"/>
      <c r="K33" s="4"/>
      <c r="L33" s="4"/>
      <c r="M33" s="4"/>
    </row>
    <row r="34" spans="1:22" customFormat="1" ht="18" customHeight="1">
      <c r="A34" s="139"/>
      <c r="B34" s="103"/>
      <c r="C34" s="103"/>
      <c r="D34" s="139"/>
      <c r="E34" s="139"/>
      <c r="F34" s="139"/>
      <c r="G34" s="139"/>
      <c r="H34" s="139"/>
      <c r="I34" s="4" t="s">
        <v>643</v>
      </c>
      <c r="J34" s="4"/>
      <c r="K34" s="138"/>
      <c r="L34" s="138"/>
      <c r="M34" s="137"/>
      <c r="N34" s="137"/>
      <c r="O34" s="138"/>
      <c r="P34" s="138"/>
      <c r="Q34" s="139"/>
      <c r="R34" s="139"/>
      <c r="S34" s="139"/>
      <c r="T34" s="139"/>
    </row>
    <row r="35" spans="1:22" ht="22.5" customHeight="1" thickBot="1">
      <c r="A35" s="136" t="s">
        <v>913</v>
      </c>
      <c r="B35" s="136"/>
      <c r="C35" s="136"/>
      <c r="D35" s="136"/>
      <c r="E35" s="136"/>
      <c r="F35" s="136"/>
      <c r="G35" s="137"/>
      <c r="H35" s="137"/>
      <c r="I35" s="137"/>
      <c r="J35" s="138"/>
      <c r="K35" s="138"/>
      <c r="L35" s="138"/>
      <c r="M35" s="137"/>
      <c r="N35" s="137"/>
      <c r="O35" s="138"/>
      <c r="P35" s="138"/>
    </row>
    <row r="36" spans="1:22" ht="15" customHeight="1">
      <c r="A36" s="637"/>
      <c r="B36" s="630" t="s">
        <v>612</v>
      </c>
      <c r="C36" s="621" t="s">
        <v>752</v>
      </c>
      <c r="D36" s="639" t="s">
        <v>613</v>
      </c>
      <c r="E36" s="640"/>
      <c r="F36" s="630" t="s">
        <v>614</v>
      </c>
      <c r="G36" s="630" t="s">
        <v>615</v>
      </c>
      <c r="H36" s="628" t="s">
        <v>616</v>
      </c>
      <c r="I36" s="629"/>
      <c r="J36" s="630" t="s">
        <v>614</v>
      </c>
      <c r="K36" s="631" t="s">
        <v>617</v>
      </c>
      <c r="L36" s="632"/>
      <c r="M36" s="630" t="s">
        <v>618</v>
      </c>
      <c r="N36" s="621" t="s">
        <v>619</v>
      </c>
      <c r="O36" s="630" t="s">
        <v>620</v>
      </c>
      <c r="P36" s="621" t="s">
        <v>753</v>
      </c>
      <c r="Q36" s="623" t="s">
        <v>621</v>
      </c>
      <c r="R36" s="624"/>
      <c r="S36" s="624"/>
      <c r="T36" s="624"/>
      <c r="U36" s="624"/>
      <c r="V36" s="625"/>
    </row>
    <row r="37" spans="1:22" ht="15" customHeight="1">
      <c r="A37" s="638"/>
      <c r="B37" s="622"/>
      <c r="C37" s="622"/>
      <c r="D37" s="622" t="s">
        <v>622</v>
      </c>
      <c r="E37" s="622" t="s">
        <v>623</v>
      </c>
      <c r="F37" s="622"/>
      <c r="G37" s="622"/>
      <c r="H37" s="622" t="s">
        <v>473</v>
      </c>
      <c r="I37" s="622" t="s">
        <v>474</v>
      </c>
      <c r="J37" s="622"/>
      <c r="K37" s="633"/>
      <c r="L37" s="634"/>
      <c r="M37" s="622"/>
      <c r="N37" s="622"/>
      <c r="O37" s="622"/>
      <c r="P37" s="622"/>
      <c r="Q37" s="622" t="s">
        <v>624</v>
      </c>
      <c r="R37" s="626" t="s">
        <v>625</v>
      </c>
      <c r="S37" s="626"/>
      <c r="T37" s="622" t="s">
        <v>615</v>
      </c>
      <c r="U37" s="627" t="s">
        <v>626</v>
      </c>
      <c r="V37" s="618" t="s">
        <v>664</v>
      </c>
    </row>
    <row r="38" spans="1:22" ht="15" customHeight="1">
      <c r="A38" s="638"/>
      <c r="B38" s="622"/>
      <c r="C38" s="622"/>
      <c r="D38" s="622"/>
      <c r="E38" s="622"/>
      <c r="F38" s="622"/>
      <c r="G38" s="622"/>
      <c r="H38" s="622"/>
      <c r="I38" s="622"/>
      <c r="J38" s="622"/>
      <c r="K38" s="635"/>
      <c r="L38" s="636"/>
      <c r="M38" s="622"/>
      <c r="N38" s="622"/>
      <c r="O38" s="622"/>
      <c r="P38" s="622"/>
      <c r="Q38" s="622"/>
      <c r="R38" s="140" t="s">
        <v>473</v>
      </c>
      <c r="S38" s="140" t="s">
        <v>474</v>
      </c>
      <c r="T38" s="622"/>
      <c r="U38" s="627"/>
      <c r="V38" s="619"/>
    </row>
    <row r="39" spans="1:22" ht="7.5" customHeight="1">
      <c r="A39" s="146"/>
      <c r="B39" s="147" t="s">
        <v>627</v>
      </c>
      <c r="C39" s="147" t="s">
        <v>628</v>
      </c>
      <c r="D39" s="147" t="s">
        <v>628</v>
      </c>
      <c r="E39" s="147" t="s">
        <v>628</v>
      </c>
      <c r="F39" s="147" t="s">
        <v>628</v>
      </c>
      <c r="G39" s="147" t="s">
        <v>628</v>
      </c>
      <c r="H39" s="147" t="s">
        <v>628</v>
      </c>
      <c r="I39" s="147" t="s">
        <v>628</v>
      </c>
      <c r="J39" s="147" t="s">
        <v>628</v>
      </c>
      <c r="K39" s="655" t="s">
        <v>628</v>
      </c>
      <c r="L39" s="656"/>
      <c r="M39" s="147" t="s">
        <v>628</v>
      </c>
      <c r="N39" s="147" t="s">
        <v>628</v>
      </c>
      <c r="O39" s="147" t="s">
        <v>628</v>
      </c>
      <c r="P39" s="147" t="s">
        <v>629</v>
      </c>
      <c r="Q39" s="147" t="s">
        <v>628</v>
      </c>
      <c r="R39" s="147" t="s">
        <v>628</v>
      </c>
      <c r="S39" s="147" t="s">
        <v>628</v>
      </c>
      <c r="T39" s="147" t="s">
        <v>628</v>
      </c>
      <c r="U39" s="147" t="s">
        <v>628</v>
      </c>
      <c r="V39" s="148" t="s">
        <v>628</v>
      </c>
    </row>
    <row r="40" spans="1:22" s="152" customFormat="1" ht="15" customHeight="1">
      <c r="A40" s="149" t="s">
        <v>630</v>
      </c>
      <c r="B40" s="150">
        <v>100</v>
      </c>
      <c r="C40" s="150">
        <v>201976</v>
      </c>
      <c r="D40" s="150">
        <v>5148</v>
      </c>
      <c r="E40" s="150">
        <v>4905</v>
      </c>
      <c r="F40" s="150">
        <v>10053</v>
      </c>
      <c r="G40" s="150">
        <v>1753</v>
      </c>
      <c r="H40" s="150">
        <v>2546</v>
      </c>
      <c r="I40" s="150">
        <v>1406</v>
      </c>
      <c r="J40" s="150">
        <v>3952</v>
      </c>
      <c r="K40" s="687">
        <v>1557</v>
      </c>
      <c r="L40" s="688"/>
      <c r="M40" s="150">
        <v>1620</v>
      </c>
      <c r="N40" s="150">
        <v>3003</v>
      </c>
      <c r="O40" s="150">
        <v>21938</v>
      </c>
      <c r="P40" s="150">
        <v>6885</v>
      </c>
      <c r="Q40" s="150">
        <v>520</v>
      </c>
      <c r="R40" s="150">
        <v>2546</v>
      </c>
      <c r="S40" s="150">
        <v>1406</v>
      </c>
      <c r="T40" s="150">
        <v>1753</v>
      </c>
      <c r="U40" s="150">
        <v>1260</v>
      </c>
      <c r="V40" s="151">
        <v>7485</v>
      </c>
    </row>
    <row r="41" spans="1:22" ht="21" customHeight="1">
      <c r="A41" s="141" t="s">
        <v>631</v>
      </c>
      <c r="B41" s="142">
        <v>96</v>
      </c>
      <c r="C41" s="142">
        <v>237009</v>
      </c>
      <c r="D41" s="142">
        <v>5926</v>
      </c>
      <c r="E41" s="142">
        <v>6857</v>
      </c>
      <c r="F41" s="142">
        <v>12783</v>
      </c>
      <c r="G41" s="142">
        <v>1768</v>
      </c>
      <c r="H41" s="142">
        <v>2214</v>
      </c>
      <c r="I41" s="142">
        <v>1032</v>
      </c>
      <c r="J41" s="142">
        <v>3246</v>
      </c>
      <c r="K41" s="657">
        <v>1708</v>
      </c>
      <c r="L41" s="658"/>
      <c r="M41" s="142">
        <v>850</v>
      </c>
      <c r="N41" s="142">
        <v>3254</v>
      </c>
      <c r="O41" s="142">
        <v>23609</v>
      </c>
      <c r="P41" s="142">
        <v>6780</v>
      </c>
      <c r="Q41" s="142">
        <v>515</v>
      </c>
      <c r="R41" s="142">
        <v>2214</v>
      </c>
      <c r="S41" s="142">
        <v>1032</v>
      </c>
      <c r="T41" s="142">
        <v>1768</v>
      </c>
      <c r="U41" s="142">
        <v>1355</v>
      </c>
      <c r="V41" s="143">
        <v>6884</v>
      </c>
    </row>
    <row r="42" spans="1:22" ht="21" customHeight="1">
      <c r="A42" s="141" t="s">
        <v>632</v>
      </c>
      <c r="B42" s="142">
        <v>93</v>
      </c>
      <c r="C42" s="142">
        <v>224395</v>
      </c>
      <c r="D42" s="142">
        <v>5867</v>
      </c>
      <c r="E42" s="142">
        <v>6027</v>
      </c>
      <c r="F42" s="142">
        <v>11894</v>
      </c>
      <c r="G42" s="142">
        <v>1613</v>
      </c>
      <c r="H42" s="142">
        <v>2450</v>
      </c>
      <c r="I42" s="142">
        <v>1580</v>
      </c>
      <c r="J42" s="142">
        <v>4030</v>
      </c>
      <c r="K42" s="657">
        <v>1862</v>
      </c>
      <c r="L42" s="658"/>
      <c r="M42" s="142">
        <v>588</v>
      </c>
      <c r="N42" s="142">
        <v>2655</v>
      </c>
      <c r="O42" s="142">
        <v>22642</v>
      </c>
      <c r="P42" s="142">
        <v>6690</v>
      </c>
      <c r="Q42" s="142">
        <v>405</v>
      </c>
      <c r="R42" s="142">
        <v>2450</v>
      </c>
      <c r="S42" s="142">
        <v>1580</v>
      </c>
      <c r="T42" s="142">
        <v>1613</v>
      </c>
      <c r="U42" s="142">
        <v>1387</v>
      </c>
      <c r="V42" s="143">
        <v>7435</v>
      </c>
    </row>
    <row r="43" spans="1:22" ht="21" customHeight="1">
      <c r="A43" s="141" t="s">
        <v>633</v>
      </c>
      <c r="B43" s="142">
        <v>86</v>
      </c>
      <c r="C43" s="142">
        <v>212553</v>
      </c>
      <c r="D43" s="142">
        <v>4738</v>
      </c>
      <c r="E43" s="142">
        <v>6268</v>
      </c>
      <c r="F43" s="142">
        <v>11006</v>
      </c>
      <c r="G43" s="142">
        <v>1398</v>
      </c>
      <c r="H43" s="142">
        <v>3113</v>
      </c>
      <c r="I43" s="142">
        <v>1285</v>
      </c>
      <c r="J43" s="142">
        <v>4398</v>
      </c>
      <c r="K43" s="657">
        <v>1727</v>
      </c>
      <c r="L43" s="658"/>
      <c r="M43" s="142">
        <v>389</v>
      </c>
      <c r="N43" s="142">
        <v>1790</v>
      </c>
      <c r="O43" s="142">
        <v>20708</v>
      </c>
      <c r="P43" s="142">
        <v>5883</v>
      </c>
      <c r="Q43" s="142">
        <v>447</v>
      </c>
      <c r="R43" s="142">
        <v>3113</v>
      </c>
      <c r="S43" s="142">
        <v>1285</v>
      </c>
      <c r="T43" s="142">
        <v>1398</v>
      </c>
      <c r="U43" s="142">
        <v>1488</v>
      </c>
      <c r="V43" s="143">
        <v>7731</v>
      </c>
    </row>
    <row r="44" spans="1:22" ht="21" customHeight="1">
      <c r="A44" s="141" t="s">
        <v>634</v>
      </c>
      <c r="B44" s="142">
        <v>82</v>
      </c>
      <c r="C44" s="142">
        <v>230135</v>
      </c>
      <c r="D44" s="142">
        <v>5188</v>
      </c>
      <c r="E44" s="142">
        <v>5059</v>
      </c>
      <c r="F44" s="142">
        <v>10247</v>
      </c>
      <c r="G44" s="142">
        <v>1544</v>
      </c>
      <c r="H44" s="142">
        <v>4530</v>
      </c>
      <c r="I44" s="142">
        <v>1194</v>
      </c>
      <c r="J44" s="142">
        <v>5724</v>
      </c>
      <c r="K44" s="657">
        <v>2211</v>
      </c>
      <c r="L44" s="658"/>
      <c r="M44" s="142">
        <v>786</v>
      </c>
      <c r="N44" s="142">
        <v>1938</v>
      </c>
      <c r="O44" s="142">
        <v>22450</v>
      </c>
      <c r="P44" s="142">
        <v>6224</v>
      </c>
      <c r="Q44" s="142">
        <v>330</v>
      </c>
      <c r="R44" s="142">
        <v>4530</v>
      </c>
      <c r="S44" s="142">
        <v>1194</v>
      </c>
      <c r="T44" s="142">
        <v>1544</v>
      </c>
      <c r="U44" s="142">
        <v>2175</v>
      </c>
      <c r="V44" s="143">
        <v>9773</v>
      </c>
    </row>
    <row r="45" spans="1:22" ht="21" customHeight="1">
      <c r="A45" s="141" t="s">
        <v>635</v>
      </c>
      <c r="B45" s="142">
        <v>79</v>
      </c>
      <c r="C45" s="142">
        <v>209510</v>
      </c>
      <c r="D45" s="142">
        <v>4694</v>
      </c>
      <c r="E45" s="142">
        <v>5034</v>
      </c>
      <c r="F45" s="142">
        <v>9728</v>
      </c>
      <c r="G45" s="142">
        <v>1309</v>
      </c>
      <c r="H45" s="142">
        <v>3203</v>
      </c>
      <c r="I45" s="142">
        <v>1110</v>
      </c>
      <c r="J45" s="142">
        <v>4313</v>
      </c>
      <c r="K45" s="657">
        <v>1793</v>
      </c>
      <c r="L45" s="658"/>
      <c r="M45" s="142">
        <v>581</v>
      </c>
      <c r="N45" s="142">
        <v>1818</v>
      </c>
      <c r="O45" s="142">
        <v>19542</v>
      </c>
      <c r="P45" s="142">
        <v>5694</v>
      </c>
      <c r="Q45" s="142">
        <v>327</v>
      </c>
      <c r="R45" s="142">
        <v>3203</v>
      </c>
      <c r="S45" s="142">
        <v>1110</v>
      </c>
      <c r="T45" s="142">
        <v>1309</v>
      </c>
      <c r="U45" s="142">
        <v>1545</v>
      </c>
      <c r="V45" s="143">
        <v>7494</v>
      </c>
    </row>
    <row r="46" spans="1:22" ht="21" customHeight="1">
      <c r="A46" s="141" t="s">
        <v>636</v>
      </c>
      <c r="B46" s="142">
        <v>78</v>
      </c>
      <c r="C46" s="142">
        <v>207778</v>
      </c>
      <c r="D46" s="142">
        <v>4321</v>
      </c>
      <c r="E46" s="142">
        <v>4505</v>
      </c>
      <c r="F46" s="142">
        <v>8826</v>
      </c>
      <c r="G46" s="142">
        <v>1186</v>
      </c>
      <c r="H46" s="142">
        <v>2936</v>
      </c>
      <c r="I46" s="142">
        <v>1159</v>
      </c>
      <c r="J46" s="142">
        <v>4095</v>
      </c>
      <c r="K46" s="657">
        <v>1991</v>
      </c>
      <c r="L46" s="658"/>
      <c r="M46" s="142">
        <v>634</v>
      </c>
      <c r="N46" s="142">
        <v>1670</v>
      </c>
      <c r="O46" s="142">
        <v>17216</v>
      </c>
      <c r="P46" s="142">
        <v>5263</v>
      </c>
      <c r="Q46" s="142">
        <v>395</v>
      </c>
      <c r="R46" s="142">
        <v>2936</v>
      </c>
      <c r="S46" s="142">
        <v>1159</v>
      </c>
      <c r="T46" s="142">
        <v>1186</v>
      </c>
      <c r="U46" s="142">
        <v>1746</v>
      </c>
      <c r="V46" s="143">
        <v>7422</v>
      </c>
    </row>
    <row r="47" spans="1:22" ht="21" customHeight="1">
      <c r="A47" s="141" t="s">
        <v>637</v>
      </c>
      <c r="B47" s="142">
        <v>71</v>
      </c>
      <c r="C47" s="142">
        <v>194482</v>
      </c>
      <c r="D47" s="142">
        <v>4824</v>
      </c>
      <c r="E47" s="142">
        <v>5938</v>
      </c>
      <c r="F47" s="142">
        <v>10762</v>
      </c>
      <c r="G47" s="142">
        <v>684</v>
      </c>
      <c r="H47" s="142">
        <v>3179</v>
      </c>
      <c r="I47" s="142">
        <v>1046</v>
      </c>
      <c r="J47" s="142">
        <v>4225</v>
      </c>
      <c r="K47" s="657">
        <v>2609</v>
      </c>
      <c r="L47" s="658"/>
      <c r="M47" s="142">
        <v>588</v>
      </c>
      <c r="N47" s="142">
        <v>1811</v>
      </c>
      <c r="O47" s="142">
        <v>19995</v>
      </c>
      <c r="P47" s="142">
        <v>5633</v>
      </c>
      <c r="Q47" s="142">
        <v>451</v>
      </c>
      <c r="R47" s="142">
        <v>3179</v>
      </c>
      <c r="S47" s="142">
        <v>1046</v>
      </c>
      <c r="T47" s="142">
        <v>684</v>
      </c>
      <c r="U47" s="142">
        <v>1589</v>
      </c>
      <c r="V47" s="143">
        <v>6949</v>
      </c>
    </row>
    <row r="48" spans="1:22" ht="21" customHeight="1">
      <c r="A48" s="141" t="s">
        <v>638</v>
      </c>
      <c r="B48" s="142">
        <v>72</v>
      </c>
      <c r="C48" s="142">
        <v>199266</v>
      </c>
      <c r="D48" s="142">
        <v>4774</v>
      </c>
      <c r="E48" s="142">
        <v>4830</v>
      </c>
      <c r="F48" s="142">
        <v>9604</v>
      </c>
      <c r="G48" s="142">
        <v>585</v>
      </c>
      <c r="H48" s="142">
        <v>3140</v>
      </c>
      <c r="I48" s="142">
        <v>1107</v>
      </c>
      <c r="J48" s="142">
        <v>4247</v>
      </c>
      <c r="K48" s="657">
        <v>2146</v>
      </c>
      <c r="L48" s="658"/>
      <c r="M48" s="142">
        <v>568</v>
      </c>
      <c r="N48" s="142">
        <v>1481</v>
      </c>
      <c r="O48" s="142">
        <v>18046</v>
      </c>
      <c r="P48" s="142">
        <v>5312</v>
      </c>
      <c r="Q48" s="142">
        <v>503</v>
      </c>
      <c r="R48" s="142">
        <v>3140</v>
      </c>
      <c r="S48" s="142">
        <v>1107</v>
      </c>
      <c r="T48" s="142">
        <v>585</v>
      </c>
      <c r="U48" s="142">
        <v>1808</v>
      </c>
      <c r="V48" s="143">
        <v>7143</v>
      </c>
    </row>
    <row r="49" spans="1:22" ht="21" customHeight="1">
      <c r="A49" s="353" t="s">
        <v>639</v>
      </c>
      <c r="B49" s="354">
        <v>79</v>
      </c>
      <c r="C49" s="355">
        <v>197905</v>
      </c>
      <c r="D49" s="355">
        <v>4875</v>
      </c>
      <c r="E49" s="355">
        <v>4582</v>
      </c>
      <c r="F49" s="355">
        <v>9457</v>
      </c>
      <c r="G49" s="355">
        <v>644</v>
      </c>
      <c r="H49" s="355">
        <v>3088</v>
      </c>
      <c r="I49" s="355">
        <v>1071</v>
      </c>
      <c r="J49" s="355">
        <v>4159</v>
      </c>
      <c r="K49" s="671">
        <v>1755</v>
      </c>
      <c r="L49" s="672"/>
      <c r="M49" s="355">
        <v>492</v>
      </c>
      <c r="N49" s="355">
        <v>1418</v>
      </c>
      <c r="O49" s="355">
        <v>17925</v>
      </c>
      <c r="P49" s="355">
        <v>5759</v>
      </c>
      <c r="Q49" s="355">
        <v>520</v>
      </c>
      <c r="R49" s="355">
        <v>3088</v>
      </c>
      <c r="S49" s="355">
        <v>1071</v>
      </c>
      <c r="T49" s="355">
        <v>644</v>
      </c>
      <c r="U49" s="355">
        <v>2763</v>
      </c>
      <c r="V49" s="356">
        <v>8086</v>
      </c>
    </row>
    <row r="50" spans="1:22" ht="21" customHeight="1">
      <c r="A50" s="353" t="s">
        <v>825</v>
      </c>
      <c r="B50" s="354">
        <v>79</v>
      </c>
      <c r="C50" s="355">
        <v>192808</v>
      </c>
      <c r="D50" s="355">
        <v>4783</v>
      </c>
      <c r="E50" s="355">
        <v>4388</v>
      </c>
      <c r="F50" s="355">
        <f>SUM(D50+E50)</f>
        <v>9171</v>
      </c>
      <c r="G50" s="355">
        <v>613</v>
      </c>
      <c r="H50" s="355">
        <v>2863</v>
      </c>
      <c r="I50" s="355">
        <v>1230</v>
      </c>
      <c r="J50" s="355">
        <f>SUM(H50+I50)</f>
        <v>4093</v>
      </c>
      <c r="K50" s="671">
        <v>1745</v>
      </c>
      <c r="L50" s="672"/>
      <c r="M50" s="355">
        <v>752</v>
      </c>
      <c r="N50" s="355">
        <v>1405</v>
      </c>
      <c r="O50" s="355">
        <f>F50+G50+J50+K50+M50+N50</f>
        <v>17779</v>
      </c>
      <c r="P50" s="355">
        <v>5498</v>
      </c>
      <c r="Q50" s="355">
        <v>516</v>
      </c>
      <c r="R50" s="355">
        <v>2863</v>
      </c>
      <c r="S50" s="355">
        <v>1230</v>
      </c>
      <c r="T50" s="355">
        <v>613</v>
      </c>
      <c r="U50" s="355">
        <v>1870</v>
      </c>
      <c r="V50" s="356">
        <f>SUM(Q50:U50)</f>
        <v>7092</v>
      </c>
    </row>
    <row r="51" spans="1:22" ht="21" customHeight="1">
      <c r="A51" s="353" t="s">
        <v>826</v>
      </c>
      <c r="B51" s="336">
        <v>71</v>
      </c>
      <c r="C51" s="336">
        <v>199736</v>
      </c>
      <c r="D51" s="336">
        <v>4917</v>
      </c>
      <c r="E51" s="336">
        <v>4588</v>
      </c>
      <c r="F51" s="355">
        <f t="shared" ref="F51:F55" si="3">SUM(D51+E51)</f>
        <v>9505</v>
      </c>
      <c r="G51" s="336">
        <v>746</v>
      </c>
      <c r="H51" s="336">
        <v>2730</v>
      </c>
      <c r="I51" s="336">
        <v>1362</v>
      </c>
      <c r="J51" s="355">
        <f t="shared" ref="J51:J55" si="4">SUM(H51+I51)</f>
        <v>4092</v>
      </c>
      <c r="K51" s="673">
        <v>2411</v>
      </c>
      <c r="L51" s="674"/>
      <c r="M51" s="336">
        <v>654</v>
      </c>
      <c r="N51" s="336">
        <v>1381</v>
      </c>
      <c r="O51" s="355">
        <f>F51+G51+J51+K51+M51+N51</f>
        <v>18789</v>
      </c>
      <c r="P51" s="336">
        <v>5622</v>
      </c>
      <c r="Q51" s="336">
        <v>543</v>
      </c>
      <c r="R51" s="336">
        <v>2730</v>
      </c>
      <c r="S51" s="336">
        <v>1362</v>
      </c>
      <c r="T51" s="336">
        <v>746</v>
      </c>
      <c r="U51" s="336">
        <v>1779</v>
      </c>
      <c r="V51" s="356">
        <f t="shared" ref="V51:V55" si="5">SUM(Q51:U51)</f>
        <v>7160</v>
      </c>
    </row>
    <row r="52" spans="1:22" ht="21" customHeight="1">
      <c r="A52" s="353" t="s">
        <v>827</v>
      </c>
      <c r="B52" s="336">
        <v>79</v>
      </c>
      <c r="C52" s="336">
        <v>197483</v>
      </c>
      <c r="D52" s="336">
        <v>5076</v>
      </c>
      <c r="E52" s="336">
        <v>4710</v>
      </c>
      <c r="F52" s="355">
        <f t="shared" si="3"/>
        <v>9786</v>
      </c>
      <c r="G52" s="336">
        <v>337</v>
      </c>
      <c r="H52" s="336">
        <v>2519</v>
      </c>
      <c r="I52" s="336">
        <v>1003</v>
      </c>
      <c r="J52" s="355">
        <f t="shared" si="4"/>
        <v>3522</v>
      </c>
      <c r="K52" s="673">
        <v>2358</v>
      </c>
      <c r="L52" s="674"/>
      <c r="M52" s="357">
        <v>917</v>
      </c>
      <c r="N52" s="336">
        <v>1500</v>
      </c>
      <c r="O52" s="355">
        <f t="shared" ref="O52:O55" si="6">F52+G52+J52+K52+M52+N52</f>
        <v>18420</v>
      </c>
      <c r="P52" s="336">
        <v>5887</v>
      </c>
      <c r="Q52" s="336">
        <v>614</v>
      </c>
      <c r="R52" s="336">
        <v>2519</v>
      </c>
      <c r="S52" s="336">
        <v>1003</v>
      </c>
      <c r="T52" s="336">
        <v>337</v>
      </c>
      <c r="U52" s="336">
        <v>1971</v>
      </c>
      <c r="V52" s="356">
        <f t="shared" si="5"/>
        <v>6444</v>
      </c>
    </row>
    <row r="53" spans="1:22" ht="21" customHeight="1">
      <c r="A53" s="353" t="s">
        <v>828</v>
      </c>
      <c r="B53" s="336">
        <v>77</v>
      </c>
      <c r="C53" s="336">
        <v>223733</v>
      </c>
      <c r="D53" s="336">
        <v>5719</v>
      </c>
      <c r="E53" s="336">
        <v>5434</v>
      </c>
      <c r="F53" s="355">
        <f t="shared" si="3"/>
        <v>11153</v>
      </c>
      <c r="G53" s="336">
        <v>500</v>
      </c>
      <c r="H53" s="336">
        <v>2474</v>
      </c>
      <c r="I53" s="336">
        <v>888</v>
      </c>
      <c r="J53" s="355">
        <f t="shared" si="4"/>
        <v>3362</v>
      </c>
      <c r="K53" s="673">
        <v>2459</v>
      </c>
      <c r="L53" s="674"/>
      <c r="M53" s="357">
        <v>1022</v>
      </c>
      <c r="N53" s="336">
        <v>1431</v>
      </c>
      <c r="O53" s="355">
        <f t="shared" si="6"/>
        <v>19927</v>
      </c>
      <c r="P53" s="336">
        <v>6886</v>
      </c>
      <c r="Q53" s="336">
        <v>566</v>
      </c>
      <c r="R53" s="336">
        <v>2474</v>
      </c>
      <c r="S53" s="336">
        <v>888</v>
      </c>
      <c r="T53" s="336">
        <v>500</v>
      </c>
      <c r="U53" s="336">
        <v>1973</v>
      </c>
      <c r="V53" s="356">
        <f t="shared" si="5"/>
        <v>6401</v>
      </c>
    </row>
    <row r="54" spans="1:22" ht="21" customHeight="1">
      <c r="A54" s="353" t="s">
        <v>829</v>
      </c>
      <c r="B54" s="336">
        <v>78</v>
      </c>
      <c r="C54" s="336">
        <v>213833</v>
      </c>
      <c r="D54" s="336">
        <v>5247</v>
      </c>
      <c r="E54" s="336">
        <v>5041</v>
      </c>
      <c r="F54" s="355">
        <f t="shared" si="3"/>
        <v>10288</v>
      </c>
      <c r="G54" s="336">
        <v>424</v>
      </c>
      <c r="H54" s="336">
        <v>2711</v>
      </c>
      <c r="I54" s="336">
        <v>1109</v>
      </c>
      <c r="J54" s="355">
        <f t="shared" si="4"/>
        <v>3820</v>
      </c>
      <c r="K54" s="673">
        <v>2562</v>
      </c>
      <c r="L54" s="674"/>
      <c r="M54" s="357">
        <v>1147</v>
      </c>
      <c r="N54" s="336">
        <v>1538</v>
      </c>
      <c r="O54" s="355">
        <f t="shared" si="6"/>
        <v>19779</v>
      </c>
      <c r="P54" s="336">
        <v>6261</v>
      </c>
      <c r="Q54" s="336">
        <v>672</v>
      </c>
      <c r="R54" s="336">
        <v>2711</v>
      </c>
      <c r="S54" s="336">
        <v>1109</v>
      </c>
      <c r="T54" s="336">
        <v>424</v>
      </c>
      <c r="U54" s="336">
        <v>1884</v>
      </c>
      <c r="V54" s="356">
        <f t="shared" si="5"/>
        <v>6800</v>
      </c>
    </row>
    <row r="55" spans="1:22" ht="21" customHeight="1" thickBot="1">
      <c r="A55" s="358" t="s">
        <v>830</v>
      </c>
      <c r="B55" s="359">
        <v>74</v>
      </c>
      <c r="C55" s="359">
        <v>194117</v>
      </c>
      <c r="D55" s="359">
        <v>5582</v>
      </c>
      <c r="E55" s="359">
        <v>4492</v>
      </c>
      <c r="F55" s="355">
        <f t="shared" si="3"/>
        <v>10074</v>
      </c>
      <c r="G55" s="359">
        <v>488</v>
      </c>
      <c r="H55" s="359">
        <v>2644</v>
      </c>
      <c r="I55" s="359">
        <v>1274</v>
      </c>
      <c r="J55" s="355">
        <f t="shared" si="4"/>
        <v>3918</v>
      </c>
      <c r="K55" s="645">
        <v>2486</v>
      </c>
      <c r="L55" s="646"/>
      <c r="M55" s="360">
        <v>1390</v>
      </c>
      <c r="N55" s="359">
        <v>375</v>
      </c>
      <c r="O55" s="355">
        <f t="shared" si="6"/>
        <v>18731</v>
      </c>
      <c r="P55" s="359">
        <v>6246</v>
      </c>
      <c r="Q55" s="359">
        <v>800</v>
      </c>
      <c r="R55" s="359">
        <v>2644</v>
      </c>
      <c r="S55" s="359">
        <v>1274</v>
      </c>
      <c r="T55" s="359">
        <v>488</v>
      </c>
      <c r="U55" s="359">
        <v>1827</v>
      </c>
      <c r="V55" s="361">
        <f t="shared" si="5"/>
        <v>7033</v>
      </c>
    </row>
    <row r="56" spans="1:22" ht="18" customHeight="1">
      <c r="A56" s="144" t="s">
        <v>751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38"/>
      <c r="L56" s="138"/>
      <c r="M56" s="138"/>
      <c r="N56" s="144"/>
      <c r="O56" s="144"/>
      <c r="P56" s="144"/>
      <c r="Q56" s="138"/>
      <c r="V56" s="145" t="s">
        <v>640</v>
      </c>
    </row>
    <row r="57" spans="1:22" ht="18" customHeight="1">
      <c r="A57" s="138"/>
      <c r="B57" s="138"/>
      <c r="C57" s="138"/>
      <c r="D57" s="138"/>
      <c r="E57" s="138"/>
      <c r="F57" s="138"/>
      <c r="G57" s="138"/>
      <c r="H57" s="138"/>
      <c r="I57" s="145"/>
      <c r="J57" s="6"/>
      <c r="K57" s="6"/>
      <c r="L57" s="6"/>
      <c r="M57" s="138"/>
      <c r="O57" s="6"/>
      <c r="P57" s="6"/>
    </row>
  </sheetData>
  <mergeCells count="105">
    <mergeCell ref="K45:L45"/>
    <mergeCell ref="K40:L40"/>
    <mergeCell ref="K41:L41"/>
    <mergeCell ref="K42:L42"/>
    <mergeCell ref="K43:L43"/>
    <mergeCell ref="K46:L46"/>
    <mergeCell ref="K47:L47"/>
    <mergeCell ref="K48:L48"/>
    <mergeCell ref="S2:S3"/>
    <mergeCell ref="T2:T3"/>
    <mergeCell ref="U2:U3"/>
    <mergeCell ref="V2:V3"/>
    <mergeCell ref="O2:O3"/>
    <mergeCell ref="P2:P3"/>
    <mergeCell ref="Q2:Q3"/>
    <mergeCell ref="K21:K26"/>
    <mergeCell ref="L21:M22"/>
    <mergeCell ref="L23:M24"/>
    <mergeCell ref="L25:M26"/>
    <mergeCell ref="K8:N8"/>
    <mergeCell ref="K4:N4"/>
    <mergeCell ref="K5:N5"/>
    <mergeCell ref="K6:N6"/>
    <mergeCell ref="R2:R3"/>
    <mergeCell ref="K55:L55"/>
    <mergeCell ref="K2:N3"/>
    <mergeCell ref="K7:N7"/>
    <mergeCell ref="K9:N9"/>
    <mergeCell ref="K11:N11"/>
    <mergeCell ref="K39:L39"/>
    <mergeCell ref="K44:L44"/>
    <mergeCell ref="K12:N12"/>
    <mergeCell ref="K13:N13"/>
    <mergeCell ref="K14:N14"/>
    <mergeCell ref="K15:N15"/>
    <mergeCell ref="K20:N20"/>
    <mergeCell ref="K19:N19"/>
    <mergeCell ref="K18:N18"/>
    <mergeCell ref="K17:N17"/>
    <mergeCell ref="K16:N16"/>
    <mergeCell ref="K27:M28"/>
    <mergeCell ref="K29:N29"/>
    <mergeCell ref="K49:L49"/>
    <mergeCell ref="K50:L50"/>
    <mergeCell ref="K51:L51"/>
    <mergeCell ref="K52:L52"/>
    <mergeCell ref="K53:L53"/>
    <mergeCell ref="K54:L54"/>
    <mergeCell ref="D2:G2"/>
    <mergeCell ref="K10:N10"/>
    <mergeCell ref="B18:C18"/>
    <mergeCell ref="B19:C19"/>
    <mergeCell ref="B20:C20"/>
    <mergeCell ref="B21:C21"/>
    <mergeCell ref="B2:C3"/>
    <mergeCell ref="B4:C4"/>
    <mergeCell ref="B5:C5"/>
    <mergeCell ref="B6:C6"/>
    <mergeCell ref="B7:C7"/>
    <mergeCell ref="B8:C8"/>
    <mergeCell ref="B9:C9"/>
    <mergeCell ref="B10:C10"/>
    <mergeCell ref="B11:C11"/>
    <mergeCell ref="H37:H38"/>
    <mergeCell ref="I37:I38"/>
    <mergeCell ref="B12:C12"/>
    <mergeCell ref="B13:C13"/>
    <mergeCell ref="B14:C14"/>
    <mergeCell ref="B15:C15"/>
    <mergeCell ref="B16:C16"/>
    <mergeCell ref="B17:C17"/>
    <mergeCell ref="B22:C22"/>
    <mergeCell ref="B23:C23"/>
    <mergeCell ref="B24:C24"/>
    <mergeCell ref="B25:C25"/>
    <mergeCell ref="B31:C31"/>
    <mergeCell ref="B26:C26"/>
    <mergeCell ref="B27:C27"/>
    <mergeCell ref="B28:C28"/>
    <mergeCell ref="B29:C29"/>
    <mergeCell ref="B30:C30"/>
    <mergeCell ref="V37:V38"/>
    <mergeCell ref="A2:A3"/>
    <mergeCell ref="H2:I2"/>
    <mergeCell ref="P36:P38"/>
    <mergeCell ref="Q36:V36"/>
    <mergeCell ref="D37:D38"/>
    <mergeCell ref="E37:E38"/>
    <mergeCell ref="Q37:Q38"/>
    <mergeCell ref="R37:S37"/>
    <mergeCell ref="T37:T38"/>
    <mergeCell ref="U37:U38"/>
    <mergeCell ref="H36:I36"/>
    <mergeCell ref="J36:J38"/>
    <mergeCell ref="M36:M38"/>
    <mergeCell ref="N36:N38"/>
    <mergeCell ref="O36:O38"/>
    <mergeCell ref="K36:L38"/>
    <mergeCell ref="A36:A38"/>
    <mergeCell ref="B36:B38"/>
    <mergeCell ref="C36:C38"/>
    <mergeCell ref="D36:E36"/>
    <mergeCell ref="F36:F38"/>
    <mergeCell ref="G36:G38"/>
    <mergeCell ref="A33:H33"/>
  </mergeCells>
  <phoneticPr fontId="2"/>
  <pageMargins left="0.78740157480314965" right="0.78740157480314965" top="0.59055118110236227" bottom="0.39370078740157483" header="0.31496062992125984" footer="0.31496062992125984"/>
  <pageSetup paperSize="9" firstPageNumber="184" orientation="portrait" r:id="rId1"/>
  <headerFooter>
    <oddFooter>&amp;C&amp;"ＭＳ 明朝,標準"-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view="pageBreakPreview" topLeftCell="A71" zoomScaleNormal="100" zoomScaleSheetLayoutView="100" workbookViewId="0">
      <selection activeCell="F37" sqref="F37"/>
    </sheetView>
  </sheetViews>
  <sheetFormatPr defaultRowHeight="13.5" outlineLevelRow="1"/>
  <cols>
    <col min="1" max="1" width="10.5" customWidth="1"/>
    <col min="2" max="4" width="10.875" customWidth="1"/>
    <col min="5" max="5" width="10" customWidth="1"/>
    <col min="6" max="8" width="11.25" customWidth="1"/>
    <col min="9" max="10" width="12.5" customWidth="1"/>
    <col min="11" max="12" width="10.875" customWidth="1"/>
    <col min="13" max="13" width="7.625" customWidth="1"/>
    <col min="14" max="16" width="10.875" customWidth="1"/>
  </cols>
  <sheetData>
    <row r="1" spans="1:17" ht="22.5" customHeight="1">
      <c r="A1" s="417" t="s">
        <v>914</v>
      </c>
      <c r="B1" s="417"/>
      <c r="C1" s="417"/>
      <c r="D1" s="417"/>
      <c r="E1" s="417"/>
      <c r="F1" s="13"/>
      <c r="G1" s="13"/>
      <c r="H1" s="13"/>
      <c r="I1" s="13"/>
      <c r="J1" s="131"/>
      <c r="K1" s="131"/>
      <c r="L1" s="131"/>
      <c r="M1" s="131"/>
      <c r="N1" s="132"/>
      <c r="O1" s="132"/>
      <c r="P1" s="13"/>
    </row>
    <row r="2" spans="1:17" ht="7.5" customHeight="1" thickBot="1"/>
    <row r="3" spans="1:17" ht="14.25" customHeight="1">
      <c r="A3" s="691" t="s">
        <v>90</v>
      </c>
      <c r="B3" s="563" t="s">
        <v>475</v>
      </c>
      <c r="C3" s="563" t="s">
        <v>476</v>
      </c>
      <c r="D3" s="563" t="s">
        <v>477</v>
      </c>
      <c r="E3" s="563" t="s">
        <v>478</v>
      </c>
      <c r="F3" s="563" t="s">
        <v>480</v>
      </c>
      <c r="G3" s="563" t="s">
        <v>479</v>
      </c>
      <c r="H3" s="563" t="s">
        <v>420</v>
      </c>
      <c r="I3" s="563" t="s">
        <v>158</v>
      </c>
      <c r="J3" s="698" t="s">
        <v>665</v>
      </c>
      <c r="K3" s="428"/>
      <c r="L3" s="428"/>
      <c r="M3" s="428"/>
      <c r="N3" s="428"/>
      <c r="O3" s="428"/>
      <c r="P3" s="616"/>
    </row>
    <row r="4" spans="1:17" ht="14.25" customHeight="1">
      <c r="A4" s="692"/>
      <c r="B4" s="556"/>
      <c r="C4" s="556"/>
      <c r="D4" s="556"/>
      <c r="E4" s="556"/>
      <c r="F4" s="556"/>
      <c r="G4" s="556"/>
      <c r="H4" s="556"/>
      <c r="I4" s="556"/>
      <c r="J4" s="162" t="s">
        <v>482</v>
      </c>
      <c r="K4" s="689" t="s">
        <v>459</v>
      </c>
      <c r="L4" s="689" t="s">
        <v>373</v>
      </c>
      <c r="M4" s="432" t="s">
        <v>483</v>
      </c>
      <c r="N4" s="434"/>
      <c r="O4" s="689" t="s">
        <v>484</v>
      </c>
      <c r="P4" s="695" t="s">
        <v>158</v>
      </c>
    </row>
    <row r="5" spans="1:17" ht="14.25" customHeight="1">
      <c r="A5" s="693"/>
      <c r="B5" s="690"/>
      <c r="C5" s="690"/>
      <c r="D5" s="690"/>
      <c r="E5" s="690"/>
      <c r="F5" s="690"/>
      <c r="G5" s="690"/>
      <c r="H5" s="690"/>
      <c r="I5" s="690"/>
      <c r="J5" s="163" t="s">
        <v>485</v>
      </c>
      <c r="K5" s="690"/>
      <c r="L5" s="690"/>
      <c r="M5" s="207" t="s">
        <v>486</v>
      </c>
      <c r="N5" s="207" t="s">
        <v>462</v>
      </c>
      <c r="O5" s="690"/>
      <c r="P5" s="696"/>
    </row>
    <row r="6" spans="1:17" s="6" customFormat="1" ht="7.5" customHeight="1">
      <c r="A6" s="23"/>
      <c r="B6" s="216" t="s">
        <v>100</v>
      </c>
      <c r="C6" s="216" t="s">
        <v>100</v>
      </c>
      <c r="D6" s="216" t="s">
        <v>100</v>
      </c>
      <c r="E6" s="216" t="s">
        <v>100</v>
      </c>
      <c r="F6" s="216" t="s">
        <v>100</v>
      </c>
      <c r="G6" s="216" t="s">
        <v>100</v>
      </c>
      <c r="H6" s="216" t="s">
        <v>100</v>
      </c>
      <c r="I6" s="216" t="s">
        <v>100</v>
      </c>
      <c r="J6" s="206" t="s">
        <v>100</v>
      </c>
      <c r="K6" s="216" t="s">
        <v>43</v>
      </c>
      <c r="L6" s="216" t="s">
        <v>43</v>
      </c>
      <c r="M6" s="216" t="s">
        <v>376</v>
      </c>
      <c r="N6" s="216" t="s">
        <v>43</v>
      </c>
      <c r="O6" s="216" t="s">
        <v>43</v>
      </c>
      <c r="P6" s="217" t="s">
        <v>43</v>
      </c>
      <c r="Q6" s="76"/>
    </row>
    <row r="7" spans="1:17" s="6" customFormat="1" ht="19.5" hidden="1" customHeight="1" outlineLevel="1">
      <c r="A7" s="31" t="s">
        <v>666</v>
      </c>
      <c r="B7" s="218">
        <v>7403</v>
      </c>
      <c r="C7" s="218">
        <v>3160</v>
      </c>
      <c r="D7" s="218">
        <v>4696</v>
      </c>
      <c r="E7" s="218">
        <v>379</v>
      </c>
      <c r="F7" s="218">
        <v>761</v>
      </c>
      <c r="G7" s="218">
        <v>1373</v>
      </c>
      <c r="H7" s="218">
        <v>11061</v>
      </c>
      <c r="I7" s="218">
        <v>28833</v>
      </c>
      <c r="J7" s="205">
        <v>10739</v>
      </c>
      <c r="K7" s="218">
        <v>2313</v>
      </c>
      <c r="L7" s="218">
        <v>9604</v>
      </c>
      <c r="M7" s="218">
        <v>44</v>
      </c>
      <c r="N7" s="218">
        <v>4583</v>
      </c>
      <c r="O7" s="218">
        <v>4033</v>
      </c>
      <c r="P7" s="219">
        <v>31272</v>
      </c>
      <c r="Q7" s="76"/>
    </row>
    <row r="8" spans="1:17" s="6" customFormat="1" ht="19.5" hidden="1" customHeight="1" outlineLevel="1">
      <c r="A8" s="26" t="s">
        <v>667</v>
      </c>
      <c r="B8" s="214">
        <v>8389</v>
      </c>
      <c r="C8" s="214">
        <v>3175</v>
      </c>
      <c r="D8" s="214">
        <v>3970</v>
      </c>
      <c r="E8" s="214">
        <v>366</v>
      </c>
      <c r="F8" s="214">
        <v>993</v>
      </c>
      <c r="G8" s="214">
        <v>2574</v>
      </c>
      <c r="H8" s="214">
        <v>8099</v>
      </c>
      <c r="I8" s="214">
        <v>27566</v>
      </c>
      <c r="J8" s="202">
        <v>10524</v>
      </c>
      <c r="K8" s="214">
        <v>1849</v>
      </c>
      <c r="L8" s="214">
        <v>7253</v>
      </c>
      <c r="M8" s="214">
        <v>32</v>
      </c>
      <c r="N8" s="214">
        <v>2731</v>
      </c>
      <c r="O8" s="214">
        <v>7814</v>
      </c>
      <c r="P8" s="215">
        <v>30171</v>
      </c>
      <c r="Q8" s="76"/>
    </row>
    <row r="9" spans="1:17" s="6" customFormat="1" ht="19.5" hidden="1" customHeight="1" outlineLevel="1">
      <c r="A9" s="26" t="s">
        <v>216</v>
      </c>
      <c r="B9" s="214">
        <v>5944</v>
      </c>
      <c r="C9" s="214">
        <v>1891</v>
      </c>
      <c r="D9" s="214">
        <v>2308</v>
      </c>
      <c r="E9" s="214">
        <v>336</v>
      </c>
      <c r="F9" s="214">
        <v>574</v>
      </c>
      <c r="G9" s="214">
        <v>2196</v>
      </c>
      <c r="H9" s="214">
        <v>10403</v>
      </c>
      <c r="I9" s="214">
        <v>23652</v>
      </c>
      <c r="J9" s="202">
        <v>10708</v>
      </c>
      <c r="K9" s="214">
        <v>1429</v>
      </c>
      <c r="L9" s="214">
        <v>6651</v>
      </c>
      <c r="M9" s="214">
        <v>47</v>
      </c>
      <c r="N9" s="214">
        <v>4941</v>
      </c>
      <c r="O9" s="214">
        <v>5979</v>
      </c>
      <c r="P9" s="215">
        <v>29708</v>
      </c>
      <c r="Q9" s="76"/>
    </row>
    <row r="10" spans="1:17" s="6" customFormat="1" ht="19.5" hidden="1" customHeight="1" outlineLevel="1">
      <c r="A10" s="26" t="s">
        <v>217</v>
      </c>
      <c r="B10" s="214">
        <v>6939</v>
      </c>
      <c r="C10" s="214">
        <v>2225</v>
      </c>
      <c r="D10" s="214">
        <v>2824</v>
      </c>
      <c r="E10" s="214">
        <v>305</v>
      </c>
      <c r="F10" s="214">
        <v>1250</v>
      </c>
      <c r="G10" s="214">
        <v>2762</v>
      </c>
      <c r="H10" s="214">
        <v>13060</v>
      </c>
      <c r="I10" s="214">
        <v>29365</v>
      </c>
      <c r="J10" s="202">
        <v>10836</v>
      </c>
      <c r="K10" s="214">
        <v>1353</v>
      </c>
      <c r="L10" s="214">
        <v>6899</v>
      </c>
      <c r="M10" s="214">
        <v>41</v>
      </c>
      <c r="N10" s="214">
        <v>4522</v>
      </c>
      <c r="O10" s="214">
        <v>5966</v>
      </c>
      <c r="P10" s="215">
        <v>29576</v>
      </c>
      <c r="Q10" s="76"/>
    </row>
    <row r="11" spans="1:17" s="6" customFormat="1" ht="19.5" hidden="1" customHeight="1" outlineLevel="1">
      <c r="A11" s="26" t="s">
        <v>218</v>
      </c>
      <c r="B11" s="214">
        <v>6089</v>
      </c>
      <c r="C11" s="214">
        <v>3343</v>
      </c>
      <c r="D11" s="214">
        <v>5002</v>
      </c>
      <c r="E11" s="214">
        <v>334</v>
      </c>
      <c r="F11" s="214">
        <v>930</v>
      </c>
      <c r="G11" s="214">
        <v>5078</v>
      </c>
      <c r="H11" s="214">
        <v>12844</v>
      </c>
      <c r="I11" s="214">
        <v>33620</v>
      </c>
      <c r="J11" s="202">
        <v>10712</v>
      </c>
      <c r="K11" s="214">
        <v>1036</v>
      </c>
      <c r="L11" s="214">
        <v>6641</v>
      </c>
      <c r="M11" s="214">
        <v>46</v>
      </c>
      <c r="N11" s="214">
        <v>5118</v>
      </c>
      <c r="O11" s="214">
        <v>7625</v>
      </c>
      <c r="P11" s="215">
        <v>31132</v>
      </c>
      <c r="Q11" s="76"/>
    </row>
    <row r="12" spans="1:17" s="6" customFormat="1" ht="19.5" hidden="1" customHeight="1" outlineLevel="1">
      <c r="A12" s="26" t="s">
        <v>219</v>
      </c>
      <c r="B12" s="214">
        <v>6332</v>
      </c>
      <c r="C12" s="214">
        <v>3040</v>
      </c>
      <c r="D12" s="214">
        <v>3246</v>
      </c>
      <c r="E12" s="214">
        <v>219</v>
      </c>
      <c r="F12" s="214">
        <v>757</v>
      </c>
      <c r="G12" s="214">
        <v>3609</v>
      </c>
      <c r="H12" s="214">
        <v>12917</v>
      </c>
      <c r="I12" s="214">
        <v>30120</v>
      </c>
      <c r="J12" s="202">
        <v>9278</v>
      </c>
      <c r="K12" s="214">
        <v>1387</v>
      </c>
      <c r="L12" s="214">
        <v>6590</v>
      </c>
      <c r="M12" s="214">
        <v>67</v>
      </c>
      <c r="N12" s="214">
        <v>4977</v>
      </c>
      <c r="O12" s="214">
        <v>8487</v>
      </c>
      <c r="P12" s="215">
        <v>30719</v>
      </c>
      <c r="Q12" s="76"/>
    </row>
    <row r="13" spans="1:17" s="6" customFormat="1" ht="19.5" hidden="1" customHeight="1" outlineLevel="1">
      <c r="A13" s="26" t="s">
        <v>220</v>
      </c>
      <c r="B13" s="214">
        <v>8813</v>
      </c>
      <c r="C13" s="214">
        <v>2388</v>
      </c>
      <c r="D13" s="214">
        <v>3960</v>
      </c>
      <c r="E13" s="214">
        <v>334</v>
      </c>
      <c r="F13" s="214">
        <v>1505</v>
      </c>
      <c r="G13" s="214">
        <v>3118</v>
      </c>
      <c r="H13" s="214">
        <v>8867</v>
      </c>
      <c r="I13" s="214">
        <v>28985</v>
      </c>
      <c r="J13" s="202">
        <v>5617</v>
      </c>
      <c r="K13" s="214">
        <v>1412</v>
      </c>
      <c r="L13" s="214">
        <v>7514</v>
      </c>
      <c r="M13" s="214">
        <v>120</v>
      </c>
      <c r="N13" s="214">
        <v>9138</v>
      </c>
      <c r="O13" s="214">
        <v>8852</v>
      </c>
      <c r="P13" s="215">
        <v>32533</v>
      </c>
      <c r="Q13" s="76"/>
    </row>
    <row r="14" spans="1:17" s="6" customFormat="1" ht="19.5" hidden="1" customHeight="1" outlineLevel="1">
      <c r="A14" s="26" t="s">
        <v>550</v>
      </c>
      <c r="B14" s="214">
        <v>10979</v>
      </c>
      <c r="C14" s="214">
        <v>2939</v>
      </c>
      <c r="D14" s="214">
        <v>4391</v>
      </c>
      <c r="E14" s="214">
        <v>397</v>
      </c>
      <c r="F14" s="214">
        <v>1457</v>
      </c>
      <c r="G14" s="214">
        <v>3054</v>
      </c>
      <c r="H14" s="214">
        <v>12824</v>
      </c>
      <c r="I14" s="214">
        <v>36041</v>
      </c>
      <c r="J14" s="202">
        <v>8908</v>
      </c>
      <c r="K14" s="214">
        <v>836</v>
      </c>
      <c r="L14" s="214">
        <v>5086</v>
      </c>
      <c r="M14" s="214">
        <v>73</v>
      </c>
      <c r="N14" s="214">
        <v>3553</v>
      </c>
      <c r="O14" s="214">
        <v>8231</v>
      </c>
      <c r="P14" s="215">
        <v>26614</v>
      </c>
      <c r="Q14" s="76"/>
    </row>
    <row r="15" spans="1:17" s="6" customFormat="1" ht="19.5" hidden="1" customHeight="1" outlineLevel="1">
      <c r="A15" s="26" t="s">
        <v>221</v>
      </c>
      <c r="B15" s="214">
        <v>13699</v>
      </c>
      <c r="C15" s="214">
        <v>2879</v>
      </c>
      <c r="D15" s="214">
        <v>3492</v>
      </c>
      <c r="E15" s="214">
        <v>420</v>
      </c>
      <c r="F15" s="214">
        <v>1354</v>
      </c>
      <c r="G15" s="214">
        <v>2487</v>
      </c>
      <c r="H15" s="214">
        <v>12379</v>
      </c>
      <c r="I15" s="214">
        <v>36710</v>
      </c>
      <c r="J15" s="202">
        <v>8948</v>
      </c>
      <c r="K15" s="214">
        <v>1570</v>
      </c>
      <c r="L15" s="214">
        <v>8145</v>
      </c>
      <c r="M15" s="214">
        <v>84</v>
      </c>
      <c r="N15" s="214">
        <v>6826</v>
      </c>
      <c r="O15" s="214">
        <v>8275</v>
      </c>
      <c r="P15" s="215">
        <v>33764</v>
      </c>
      <c r="Q15" s="76"/>
    </row>
    <row r="16" spans="1:17" s="6" customFormat="1" ht="19.5" hidden="1" customHeight="1" outlineLevel="1">
      <c r="A16" s="26" t="s">
        <v>222</v>
      </c>
      <c r="B16" s="214">
        <v>13103</v>
      </c>
      <c r="C16" s="214">
        <v>3159</v>
      </c>
      <c r="D16" s="214">
        <v>2970</v>
      </c>
      <c r="E16" s="214">
        <v>252</v>
      </c>
      <c r="F16" s="214">
        <v>875</v>
      </c>
      <c r="G16" s="214">
        <v>2281</v>
      </c>
      <c r="H16" s="214">
        <v>11341</v>
      </c>
      <c r="I16" s="214">
        <v>33981</v>
      </c>
      <c r="J16" s="202">
        <v>5455</v>
      </c>
      <c r="K16" s="214">
        <v>1630</v>
      </c>
      <c r="L16" s="214">
        <v>9611</v>
      </c>
      <c r="M16" s="214">
        <v>102</v>
      </c>
      <c r="N16" s="214">
        <v>7118</v>
      </c>
      <c r="O16" s="214">
        <v>7033</v>
      </c>
      <c r="P16" s="215">
        <v>30847</v>
      </c>
      <c r="Q16" s="76"/>
    </row>
    <row r="17" spans="1:17" s="6" customFormat="1" ht="19.5" hidden="1" customHeight="1" outlineLevel="1">
      <c r="A17" s="26" t="s">
        <v>223</v>
      </c>
      <c r="B17" s="214">
        <v>15294</v>
      </c>
      <c r="C17" s="214">
        <v>4671</v>
      </c>
      <c r="D17" s="214">
        <v>4131</v>
      </c>
      <c r="E17" s="214">
        <v>161</v>
      </c>
      <c r="F17" s="214">
        <v>943</v>
      </c>
      <c r="G17" s="214">
        <v>2442</v>
      </c>
      <c r="H17" s="214">
        <v>12765</v>
      </c>
      <c r="I17" s="214">
        <v>40407</v>
      </c>
      <c r="J17" s="202">
        <v>6463</v>
      </c>
      <c r="K17" s="214">
        <v>1715</v>
      </c>
      <c r="L17" s="214">
        <v>10580</v>
      </c>
      <c r="M17" s="214">
        <v>80</v>
      </c>
      <c r="N17" s="214">
        <v>7546</v>
      </c>
      <c r="O17" s="214">
        <v>5393</v>
      </c>
      <c r="P17" s="215">
        <v>31697</v>
      </c>
      <c r="Q17" s="76"/>
    </row>
    <row r="18" spans="1:17" s="6" customFormat="1" ht="19.5" hidden="1" customHeight="1" outlineLevel="1">
      <c r="A18" s="26" t="s">
        <v>224</v>
      </c>
      <c r="B18" s="214">
        <v>13565</v>
      </c>
      <c r="C18" s="214">
        <v>3919</v>
      </c>
      <c r="D18" s="214">
        <v>3816</v>
      </c>
      <c r="E18" s="214">
        <v>227</v>
      </c>
      <c r="F18" s="214">
        <v>1134</v>
      </c>
      <c r="G18" s="214">
        <v>1983</v>
      </c>
      <c r="H18" s="214">
        <v>11191</v>
      </c>
      <c r="I18" s="214">
        <v>35835</v>
      </c>
      <c r="J18" s="202">
        <v>5978</v>
      </c>
      <c r="K18" s="214">
        <v>1748</v>
      </c>
      <c r="L18" s="214">
        <v>8731</v>
      </c>
      <c r="M18" s="214">
        <v>104</v>
      </c>
      <c r="N18" s="214">
        <v>11020</v>
      </c>
      <c r="O18" s="214">
        <v>6439</v>
      </c>
      <c r="P18" s="215">
        <v>33916</v>
      </c>
      <c r="Q18" s="76"/>
    </row>
    <row r="19" spans="1:17" s="6" customFormat="1" ht="19.5" hidden="1" customHeight="1" outlineLevel="1">
      <c r="A19" s="26" t="s">
        <v>225</v>
      </c>
      <c r="B19" s="214">
        <v>13961</v>
      </c>
      <c r="C19" s="214">
        <v>4316</v>
      </c>
      <c r="D19" s="214">
        <v>3886</v>
      </c>
      <c r="E19" s="214">
        <v>360</v>
      </c>
      <c r="F19" s="214">
        <v>1387</v>
      </c>
      <c r="G19" s="214">
        <v>1977</v>
      </c>
      <c r="H19" s="214">
        <v>12182</v>
      </c>
      <c r="I19" s="214">
        <v>38069</v>
      </c>
      <c r="J19" s="202">
        <v>5328</v>
      </c>
      <c r="K19" s="214">
        <v>1402</v>
      </c>
      <c r="L19" s="214">
        <v>8661</v>
      </c>
      <c r="M19" s="214">
        <v>216</v>
      </c>
      <c r="N19" s="214">
        <v>10635</v>
      </c>
      <c r="O19" s="214">
        <v>13544</v>
      </c>
      <c r="P19" s="215">
        <v>39570</v>
      </c>
      <c r="Q19" s="76"/>
    </row>
    <row r="20" spans="1:17" s="6" customFormat="1" ht="19.5" hidden="1" customHeight="1" outlineLevel="1">
      <c r="A20" s="26" t="s">
        <v>226</v>
      </c>
      <c r="B20" s="214">
        <v>15175</v>
      </c>
      <c r="C20" s="214">
        <v>3723</v>
      </c>
      <c r="D20" s="214">
        <v>4162</v>
      </c>
      <c r="E20" s="214">
        <v>308</v>
      </c>
      <c r="F20" s="214">
        <v>1388</v>
      </c>
      <c r="G20" s="214">
        <v>1879</v>
      </c>
      <c r="H20" s="214">
        <v>12286</v>
      </c>
      <c r="I20" s="214">
        <v>38921</v>
      </c>
      <c r="J20" s="202">
        <v>4262</v>
      </c>
      <c r="K20" s="214">
        <v>1026</v>
      </c>
      <c r="L20" s="214">
        <v>9299</v>
      </c>
      <c r="M20" s="214">
        <v>199</v>
      </c>
      <c r="N20" s="214">
        <v>11125</v>
      </c>
      <c r="O20" s="214">
        <v>5856</v>
      </c>
      <c r="P20" s="215">
        <v>31568</v>
      </c>
      <c r="Q20" s="76"/>
    </row>
    <row r="21" spans="1:17" s="6" customFormat="1" ht="19.5" hidden="1" customHeight="1" outlineLevel="1">
      <c r="A21" s="111" t="s">
        <v>227</v>
      </c>
      <c r="B21" s="112">
        <v>16068</v>
      </c>
      <c r="C21" s="112">
        <v>3315</v>
      </c>
      <c r="D21" s="112">
        <v>4250</v>
      </c>
      <c r="E21" s="112">
        <v>256</v>
      </c>
      <c r="F21" s="112">
        <v>1757</v>
      </c>
      <c r="G21" s="112">
        <v>1852</v>
      </c>
      <c r="H21" s="112">
        <v>12465</v>
      </c>
      <c r="I21" s="112">
        <v>39963</v>
      </c>
      <c r="J21" s="203">
        <v>3993</v>
      </c>
      <c r="K21" s="112">
        <v>648</v>
      </c>
      <c r="L21" s="112">
        <v>9268</v>
      </c>
      <c r="M21" s="112">
        <v>107</v>
      </c>
      <c r="N21" s="112">
        <v>8947</v>
      </c>
      <c r="O21" s="112">
        <v>6258</v>
      </c>
      <c r="P21" s="113">
        <v>29114</v>
      </c>
      <c r="Q21" s="76"/>
    </row>
    <row r="22" spans="1:17" s="11" customFormat="1" ht="15" hidden="1" customHeight="1" outlineLevel="1">
      <c r="A22" s="31" t="s">
        <v>551</v>
      </c>
      <c r="B22" s="218">
        <v>18227</v>
      </c>
      <c r="C22" s="218">
        <v>2809</v>
      </c>
      <c r="D22" s="218">
        <v>3179</v>
      </c>
      <c r="E22" s="218">
        <v>177</v>
      </c>
      <c r="F22" s="218">
        <v>1015</v>
      </c>
      <c r="G22" s="218">
        <v>2085</v>
      </c>
      <c r="H22" s="218">
        <v>12231</v>
      </c>
      <c r="I22" s="218">
        <v>39723</v>
      </c>
      <c r="J22" s="205">
        <v>3201</v>
      </c>
      <c r="K22" s="218">
        <v>387</v>
      </c>
      <c r="L22" s="218">
        <v>7355</v>
      </c>
      <c r="M22" s="218">
        <v>92</v>
      </c>
      <c r="N22" s="218">
        <v>7861</v>
      </c>
      <c r="O22" s="218">
        <v>7475</v>
      </c>
      <c r="P22" s="219">
        <v>26279</v>
      </c>
      <c r="Q22" s="169"/>
    </row>
    <row r="23" spans="1:17" s="6" customFormat="1" ht="18" hidden="1" customHeight="1" outlineLevel="1">
      <c r="A23" s="26" t="s">
        <v>668</v>
      </c>
      <c r="B23" s="214">
        <v>17555</v>
      </c>
      <c r="C23" s="214">
        <v>3727</v>
      </c>
      <c r="D23" s="214">
        <v>3593</v>
      </c>
      <c r="E23" s="214">
        <v>219</v>
      </c>
      <c r="F23" s="214">
        <v>1605</v>
      </c>
      <c r="G23" s="214">
        <v>2283</v>
      </c>
      <c r="H23" s="214">
        <v>14132</v>
      </c>
      <c r="I23" s="214">
        <v>43114</v>
      </c>
      <c r="J23" s="202">
        <v>3886</v>
      </c>
      <c r="K23" s="214">
        <v>717</v>
      </c>
      <c r="L23" s="214">
        <v>7397</v>
      </c>
      <c r="M23" s="214">
        <v>84</v>
      </c>
      <c r="N23" s="214">
        <v>9753</v>
      </c>
      <c r="O23" s="214">
        <v>7554</v>
      </c>
      <c r="P23" s="215">
        <v>29307</v>
      </c>
      <c r="Q23" s="76"/>
    </row>
    <row r="24" spans="1:17" s="6" customFormat="1" ht="18" hidden="1" customHeight="1" outlineLevel="1">
      <c r="A24" s="26" t="s">
        <v>669</v>
      </c>
      <c r="B24" s="214">
        <v>18061</v>
      </c>
      <c r="C24" s="214">
        <v>4365</v>
      </c>
      <c r="D24" s="214">
        <v>4698</v>
      </c>
      <c r="E24" s="214">
        <v>254</v>
      </c>
      <c r="F24" s="214">
        <v>1905</v>
      </c>
      <c r="G24" s="214">
        <v>2557</v>
      </c>
      <c r="H24" s="214">
        <v>11999</v>
      </c>
      <c r="I24" s="214">
        <v>43839</v>
      </c>
      <c r="J24" s="202">
        <v>3200</v>
      </c>
      <c r="K24" s="214">
        <v>594</v>
      </c>
      <c r="L24" s="214">
        <v>7970</v>
      </c>
      <c r="M24" s="214">
        <v>221</v>
      </c>
      <c r="N24" s="214">
        <v>8322</v>
      </c>
      <c r="O24" s="214">
        <v>9262</v>
      </c>
      <c r="P24" s="215">
        <v>29348</v>
      </c>
      <c r="Q24" s="76"/>
    </row>
    <row r="25" spans="1:17" s="6" customFormat="1" ht="18" hidden="1" customHeight="1" outlineLevel="1">
      <c r="A25" s="26" t="s">
        <v>670</v>
      </c>
      <c r="B25" s="214">
        <v>19621</v>
      </c>
      <c r="C25" s="214">
        <v>5004</v>
      </c>
      <c r="D25" s="214">
        <v>6244</v>
      </c>
      <c r="E25" s="214">
        <v>640</v>
      </c>
      <c r="F25" s="214">
        <v>2510</v>
      </c>
      <c r="G25" s="214">
        <v>4264</v>
      </c>
      <c r="H25" s="214">
        <v>13900</v>
      </c>
      <c r="I25" s="214">
        <v>52183</v>
      </c>
      <c r="J25" s="202">
        <v>3188</v>
      </c>
      <c r="K25" s="214">
        <v>698</v>
      </c>
      <c r="L25" s="214">
        <v>8860</v>
      </c>
      <c r="M25" s="214">
        <v>167</v>
      </c>
      <c r="N25" s="214">
        <v>5184</v>
      </c>
      <c r="O25" s="214">
        <v>8683</v>
      </c>
      <c r="P25" s="215">
        <v>26613</v>
      </c>
      <c r="Q25" s="76"/>
    </row>
    <row r="26" spans="1:17" s="6" customFormat="1" ht="18" hidden="1" customHeight="1" outlineLevel="1">
      <c r="A26" s="111" t="s">
        <v>671</v>
      </c>
      <c r="B26" s="112">
        <v>11831</v>
      </c>
      <c r="C26" s="112">
        <v>2544</v>
      </c>
      <c r="D26" s="112">
        <v>2662</v>
      </c>
      <c r="E26" s="112">
        <v>235</v>
      </c>
      <c r="F26" s="112">
        <v>1070</v>
      </c>
      <c r="G26" s="112">
        <v>1299</v>
      </c>
      <c r="H26" s="112">
        <v>11468</v>
      </c>
      <c r="I26" s="112">
        <v>31109</v>
      </c>
      <c r="J26" s="203">
        <v>2105</v>
      </c>
      <c r="K26" s="112">
        <v>800</v>
      </c>
      <c r="L26" s="112">
        <v>7808</v>
      </c>
      <c r="M26" s="112">
        <v>97</v>
      </c>
      <c r="N26" s="112">
        <v>4550</v>
      </c>
      <c r="O26" s="112">
        <v>6151</v>
      </c>
      <c r="P26" s="113">
        <v>21414</v>
      </c>
      <c r="Q26" s="76"/>
    </row>
    <row r="27" spans="1:17" s="6" customFormat="1" ht="15" customHeight="1" collapsed="1">
      <c r="A27" s="31" t="s">
        <v>793</v>
      </c>
      <c r="B27" s="218">
        <v>11496</v>
      </c>
      <c r="C27" s="218">
        <v>2648</v>
      </c>
      <c r="D27" s="218">
        <v>4132</v>
      </c>
      <c r="E27" s="218">
        <v>442</v>
      </c>
      <c r="F27" s="218">
        <v>863</v>
      </c>
      <c r="G27" s="218">
        <v>963</v>
      </c>
      <c r="H27" s="218">
        <v>11451</v>
      </c>
      <c r="I27" s="218">
        <v>31995</v>
      </c>
      <c r="J27" s="205">
        <v>2655</v>
      </c>
      <c r="K27" s="218">
        <v>498</v>
      </c>
      <c r="L27" s="218">
        <v>6225</v>
      </c>
      <c r="M27" s="218">
        <v>145</v>
      </c>
      <c r="N27" s="218">
        <v>6451</v>
      </c>
      <c r="O27" s="218">
        <v>10590</v>
      </c>
      <c r="P27" s="219">
        <v>26419</v>
      </c>
      <c r="Q27" s="76"/>
    </row>
    <row r="28" spans="1:17" s="6" customFormat="1" ht="18" customHeight="1">
      <c r="A28" s="26" t="s">
        <v>672</v>
      </c>
      <c r="B28" s="214">
        <v>10799</v>
      </c>
      <c r="C28" s="214">
        <v>2268</v>
      </c>
      <c r="D28" s="214">
        <v>3107</v>
      </c>
      <c r="E28" s="214">
        <v>178</v>
      </c>
      <c r="F28" s="214">
        <v>1188</v>
      </c>
      <c r="G28" s="214">
        <v>496</v>
      </c>
      <c r="H28" s="214">
        <v>8746</v>
      </c>
      <c r="I28" s="214">
        <v>26782</v>
      </c>
      <c r="J28" s="202">
        <v>3165</v>
      </c>
      <c r="K28" s="214">
        <v>654</v>
      </c>
      <c r="L28" s="214">
        <v>6308</v>
      </c>
      <c r="M28" s="214">
        <v>117</v>
      </c>
      <c r="N28" s="214">
        <v>5776</v>
      </c>
      <c r="O28" s="214">
        <v>9700</v>
      </c>
      <c r="P28" s="215">
        <v>25603</v>
      </c>
      <c r="Q28" s="76"/>
    </row>
    <row r="29" spans="1:17" s="6" customFormat="1" ht="18" customHeight="1">
      <c r="A29" s="26" t="s">
        <v>673</v>
      </c>
      <c r="B29" s="214">
        <v>8904</v>
      </c>
      <c r="C29" s="214">
        <v>2009</v>
      </c>
      <c r="D29" s="214">
        <v>2993</v>
      </c>
      <c r="E29" s="214">
        <v>196</v>
      </c>
      <c r="F29" s="214">
        <v>882</v>
      </c>
      <c r="G29" s="214">
        <v>1501</v>
      </c>
      <c r="H29" s="214">
        <v>8381</v>
      </c>
      <c r="I29" s="214">
        <v>24866</v>
      </c>
      <c r="J29" s="202">
        <v>3346</v>
      </c>
      <c r="K29" s="214">
        <v>324</v>
      </c>
      <c r="L29" s="214">
        <v>6878</v>
      </c>
      <c r="M29" s="214">
        <v>107</v>
      </c>
      <c r="N29" s="214">
        <v>3600</v>
      </c>
      <c r="O29" s="214">
        <v>8048</v>
      </c>
      <c r="P29" s="215">
        <v>22196</v>
      </c>
      <c r="Q29" s="76"/>
    </row>
    <row r="30" spans="1:17" s="6" customFormat="1" ht="18" customHeight="1">
      <c r="A30" s="26" t="s">
        <v>674</v>
      </c>
      <c r="B30" s="214">
        <v>3507</v>
      </c>
      <c r="C30" s="66" t="s">
        <v>284</v>
      </c>
      <c r="D30" s="66" t="s">
        <v>284</v>
      </c>
      <c r="E30" s="214">
        <v>290</v>
      </c>
      <c r="F30" s="66" t="s">
        <v>284</v>
      </c>
      <c r="G30" s="66" t="s">
        <v>284</v>
      </c>
      <c r="H30" s="214">
        <v>5477</v>
      </c>
      <c r="I30" s="214">
        <v>9274</v>
      </c>
      <c r="J30" s="202">
        <v>2063</v>
      </c>
      <c r="K30" s="214">
        <v>279</v>
      </c>
      <c r="L30" s="214">
        <v>7148</v>
      </c>
      <c r="M30" s="214">
        <v>130</v>
      </c>
      <c r="N30" s="214">
        <v>4671</v>
      </c>
      <c r="O30" s="214">
        <v>5709</v>
      </c>
      <c r="P30" s="215">
        <v>19870</v>
      </c>
      <c r="Q30" s="76"/>
    </row>
    <row r="31" spans="1:17" s="6" customFormat="1" ht="18" customHeight="1">
      <c r="A31" s="26" t="s">
        <v>675</v>
      </c>
      <c r="B31" s="214">
        <v>1415</v>
      </c>
      <c r="C31" s="66" t="s">
        <v>284</v>
      </c>
      <c r="D31" s="66" t="s">
        <v>284</v>
      </c>
      <c r="E31" s="214">
        <v>161</v>
      </c>
      <c r="F31" s="66" t="s">
        <v>284</v>
      </c>
      <c r="G31" s="66" t="s">
        <v>284</v>
      </c>
      <c r="H31" s="214">
        <v>5434</v>
      </c>
      <c r="I31" s="214">
        <v>7010</v>
      </c>
      <c r="J31" s="202">
        <v>968</v>
      </c>
      <c r="K31" s="214">
        <v>352</v>
      </c>
      <c r="L31" s="214">
        <v>8152</v>
      </c>
      <c r="M31" s="214">
        <v>106</v>
      </c>
      <c r="N31" s="214">
        <v>4912</v>
      </c>
      <c r="O31" s="214">
        <v>5983</v>
      </c>
      <c r="P31" s="215">
        <v>20367</v>
      </c>
      <c r="Q31" s="76"/>
    </row>
    <row r="32" spans="1:17" s="6" customFormat="1" ht="18" customHeight="1">
      <c r="A32" s="26" t="s">
        <v>676</v>
      </c>
      <c r="B32" s="214">
        <v>2303</v>
      </c>
      <c r="C32" s="66" t="s">
        <v>284</v>
      </c>
      <c r="D32" s="66" t="s">
        <v>284</v>
      </c>
      <c r="E32" s="214">
        <v>185</v>
      </c>
      <c r="F32" s="66" t="s">
        <v>284</v>
      </c>
      <c r="G32" s="66" t="s">
        <v>284</v>
      </c>
      <c r="H32" s="214">
        <v>6435</v>
      </c>
      <c r="I32" s="214">
        <v>8923</v>
      </c>
      <c r="J32" s="202">
        <v>976</v>
      </c>
      <c r="K32" s="214">
        <v>487</v>
      </c>
      <c r="L32" s="214">
        <v>8133</v>
      </c>
      <c r="M32" s="214">
        <v>127</v>
      </c>
      <c r="N32" s="214">
        <v>5593</v>
      </c>
      <c r="O32" s="214">
        <v>5581</v>
      </c>
      <c r="P32" s="215">
        <v>20770</v>
      </c>
      <c r="Q32" s="76"/>
    </row>
    <row r="33" spans="1:17" s="6" customFormat="1" ht="18" customHeight="1">
      <c r="A33" s="26" t="s">
        <v>677</v>
      </c>
      <c r="B33" s="214">
        <v>3031</v>
      </c>
      <c r="C33" s="66" t="s">
        <v>126</v>
      </c>
      <c r="D33" s="66" t="s">
        <v>126</v>
      </c>
      <c r="E33" s="214">
        <v>68</v>
      </c>
      <c r="F33" s="66" t="s">
        <v>126</v>
      </c>
      <c r="G33" s="66" t="s">
        <v>126</v>
      </c>
      <c r="H33" s="214">
        <v>7415</v>
      </c>
      <c r="I33" s="214">
        <v>10514</v>
      </c>
      <c r="J33" s="202">
        <v>678</v>
      </c>
      <c r="K33" s="214">
        <v>394</v>
      </c>
      <c r="L33" s="214">
        <v>7944</v>
      </c>
      <c r="M33" s="214">
        <v>127</v>
      </c>
      <c r="N33" s="214">
        <v>2347</v>
      </c>
      <c r="O33" s="214">
        <v>9200</v>
      </c>
      <c r="P33" s="215">
        <v>20563</v>
      </c>
      <c r="Q33" s="76"/>
    </row>
    <row r="34" spans="1:17" s="6" customFormat="1" ht="18" customHeight="1">
      <c r="A34" s="26" t="s">
        <v>678</v>
      </c>
      <c r="B34" s="214">
        <v>460</v>
      </c>
      <c r="C34" s="66" t="s">
        <v>126</v>
      </c>
      <c r="D34" s="66" t="s">
        <v>126</v>
      </c>
      <c r="E34" s="214">
        <v>38</v>
      </c>
      <c r="F34" s="66" t="s">
        <v>126</v>
      </c>
      <c r="G34" s="66" t="s">
        <v>126</v>
      </c>
      <c r="H34" s="214">
        <v>7076</v>
      </c>
      <c r="I34" s="214">
        <v>7574</v>
      </c>
      <c r="J34" s="202">
        <v>667</v>
      </c>
      <c r="K34" s="214">
        <v>120</v>
      </c>
      <c r="L34" s="214">
        <v>10158</v>
      </c>
      <c r="M34" s="214">
        <v>106</v>
      </c>
      <c r="N34" s="214">
        <v>2206</v>
      </c>
      <c r="O34" s="214">
        <v>6856</v>
      </c>
      <c r="P34" s="215">
        <v>20007</v>
      </c>
      <c r="Q34" s="76"/>
    </row>
    <row r="35" spans="1:17" s="6" customFormat="1" ht="18" customHeight="1">
      <c r="A35" s="26" t="s">
        <v>679</v>
      </c>
      <c r="B35" s="214">
        <v>2454</v>
      </c>
      <c r="C35" s="66" t="s">
        <v>126</v>
      </c>
      <c r="D35" s="66" t="s">
        <v>126</v>
      </c>
      <c r="E35" s="214">
        <v>154</v>
      </c>
      <c r="F35" s="66" t="s">
        <v>126</v>
      </c>
      <c r="G35" s="66" t="s">
        <v>126</v>
      </c>
      <c r="H35" s="214">
        <v>6670</v>
      </c>
      <c r="I35" s="214">
        <v>9278</v>
      </c>
      <c r="J35" s="202">
        <v>516</v>
      </c>
      <c r="K35" s="214">
        <v>117</v>
      </c>
      <c r="L35" s="214">
        <v>9492</v>
      </c>
      <c r="M35" s="214">
        <v>106</v>
      </c>
      <c r="N35" s="214">
        <v>1413</v>
      </c>
      <c r="O35" s="214">
        <v>5572</v>
      </c>
      <c r="P35" s="215">
        <v>17110</v>
      </c>
      <c r="Q35" s="76"/>
    </row>
    <row r="36" spans="1:17" s="6" customFormat="1" ht="18" customHeight="1">
      <c r="A36" s="26" t="s">
        <v>680</v>
      </c>
      <c r="B36" s="214">
        <v>989</v>
      </c>
      <c r="C36" s="66" t="s">
        <v>126</v>
      </c>
      <c r="D36" s="66" t="s">
        <v>126</v>
      </c>
      <c r="E36" s="214">
        <v>188</v>
      </c>
      <c r="F36" s="66" t="s">
        <v>126</v>
      </c>
      <c r="G36" s="66" t="s">
        <v>126</v>
      </c>
      <c r="H36" s="214">
        <v>5597</v>
      </c>
      <c r="I36" s="214">
        <v>6774</v>
      </c>
      <c r="J36" s="202">
        <v>472</v>
      </c>
      <c r="K36" s="214">
        <v>213</v>
      </c>
      <c r="L36" s="214">
        <v>9509</v>
      </c>
      <c r="M36" s="214">
        <v>112</v>
      </c>
      <c r="N36" s="214">
        <v>1242</v>
      </c>
      <c r="O36" s="214">
        <v>7322</v>
      </c>
      <c r="P36" s="215">
        <v>18758</v>
      </c>
      <c r="Q36" s="76"/>
    </row>
    <row r="37" spans="1:17" s="208" customFormat="1" ht="18" customHeight="1">
      <c r="A37" s="26" t="s">
        <v>681</v>
      </c>
      <c r="B37" s="214">
        <v>1699</v>
      </c>
      <c r="C37" s="66" t="s">
        <v>126</v>
      </c>
      <c r="D37" s="66" t="s">
        <v>126</v>
      </c>
      <c r="E37" s="214">
        <v>167</v>
      </c>
      <c r="F37" s="66" t="s">
        <v>126</v>
      </c>
      <c r="G37" s="66" t="s">
        <v>126</v>
      </c>
      <c r="H37" s="214">
        <v>5451</v>
      </c>
      <c r="I37" s="214">
        <v>7317</v>
      </c>
      <c r="J37" s="202">
        <v>568</v>
      </c>
      <c r="K37" s="214">
        <v>234</v>
      </c>
      <c r="L37" s="214">
        <v>9946</v>
      </c>
      <c r="M37" s="214">
        <v>100</v>
      </c>
      <c r="N37" s="214">
        <v>542</v>
      </c>
      <c r="O37" s="214">
        <v>7597</v>
      </c>
      <c r="P37" s="215">
        <v>18887</v>
      </c>
      <c r="Q37" s="76"/>
    </row>
    <row r="38" spans="1:17" s="208" customFormat="1" ht="18" customHeight="1">
      <c r="A38" s="70" t="s">
        <v>831</v>
      </c>
      <c r="B38" s="71">
        <v>541</v>
      </c>
      <c r="C38" s="191" t="s">
        <v>251</v>
      </c>
      <c r="D38" s="191" t="s">
        <v>251</v>
      </c>
      <c r="E38" s="71">
        <v>59</v>
      </c>
      <c r="F38" s="191" t="s">
        <v>251</v>
      </c>
      <c r="G38" s="191" t="s">
        <v>251</v>
      </c>
      <c r="H38" s="71">
        <v>4392</v>
      </c>
      <c r="I38" s="71">
        <v>4992</v>
      </c>
      <c r="J38" s="274">
        <v>544</v>
      </c>
      <c r="K38" s="71">
        <v>267</v>
      </c>
      <c r="L38" s="71">
        <v>10423</v>
      </c>
      <c r="M38" s="71">
        <v>68</v>
      </c>
      <c r="N38" s="71">
        <v>2208</v>
      </c>
      <c r="O38" s="71">
        <v>724</v>
      </c>
      <c r="P38" s="72">
        <v>14166</v>
      </c>
      <c r="Q38" s="76"/>
    </row>
    <row r="39" spans="1:17" s="208" customFormat="1" ht="18" customHeight="1">
      <c r="A39" s="70" t="s">
        <v>832</v>
      </c>
      <c r="B39" s="263">
        <v>598</v>
      </c>
      <c r="C39" s="264" t="s">
        <v>251</v>
      </c>
      <c r="D39" s="264" t="s">
        <v>251</v>
      </c>
      <c r="E39" s="263">
        <v>73</v>
      </c>
      <c r="F39" s="264" t="s">
        <v>251</v>
      </c>
      <c r="G39" s="264" t="s">
        <v>251</v>
      </c>
      <c r="H39" s="263">
        <v>4044</v>
      </c>
      <c r="I39" s="263">
        <v>4715</v>
      </c>
      <c r="J39" s="363">
        <v>401</v>
      </c>
      <c r="K39" s="263">
        <v>226</v>
      </c>
      <c r="L39" s="263">
        <v>6396</v>
      </c>
      <c r="M39" s="263">
        <v>66</v>
      </c>
      <c r="N39" s="263">
        <v>1500</v>
      </c>
      <c r="O39" s="263">
        <v>154</v>
      </c>
      <c r="P39" s="266">
        <v>8677</v>
      </c>
      <c r="Q39" s="76"/>
    </row>
    <row r="40" spans="1:17" s="208" customFormat="1" ht="18" customHeight="1">
      <c r="A40" s="70" t="s">
        <v>833</v>
      </c>
      <c r="B40" s="263">
        <v>260</v>
      </c>
      <c r="C40" s="264" t="s">
        <v>251</v>
      </c>
      <c r="D40" s="264" t="s">
        <v>251</v>
      </c>
      <c r="E40" s="263">
        <v>55</v>
      </c>
      <c r="F40" s="264" t="s">
        <v>251</v>
      </c>
      <c r="G40" s="264" t="s">
        <v>251</v>
      </c>
      <c r="H40" s="263">
        <v>3547</v>
      </c>
      <c r="I40" s="263">
        <v>3862</v>
      </c>
      <c r="J40" s="363">
        <v>1094</v>
      </c>
      <c r="K40" s="263">
        <v>483</v>
      </c>
      <c r="L40" s="263">
        <v>9217</v>
      </c>
      <c r="M40" s="263">
        <v>117</v>
      </c>
      <c r="N40" s="263">
        <v>2730</v>
      </c>
      <c r="O40" s="263">
        <v>708</v>
      </c>
      <c r="P40" s="266">
        <v>14232</v>
      </c>
      <c r="Q40" s="76"/>
    </row>
    <row r="41" spans="1:17" s="208" customFormat="1" ht="18" customHeight="1">
      <c r="A41" s="70" t="s">
        <v>834</v>
      </c>
      <c r="B41" s="263">
        <v>562</v>
      </c>
      <c r="C41" s="264" t="s">
        <v>251</v>
      </c>
      <c r="D41" s="264" t="s">
        <v>251</v>
      </c>
      <c r="E41" s="263">
        <v>39</v>
      </c>
      <c r="F41" s="264" t="s">
        <v>251</v>
      </c>
      <c r="G41" s="264" t="s">
        <v>251</v>
      </c>
      <c r="H41" s="263">
        <v>3269</v>
      </c>
      <c r="I41" s="263">
        <v>3870</v>
      </c>
      <c r="J41" s="363">
        <v>1882</v>
      </c>
      <c r="K41" s="263">
        <v>910</v>
      </c>
      <c r="L41" s="263">
        <v>9220</v>
      </c>
      <c r="M41" s="263">
        <v>118</v>
      </c>
      <c r="N41" s="263">
        <v>2467</v>
      </c>
      <c r="O41" s="263">
        <v>3204</v>
      </c>
      <c r="P41" s="266">
        <v>17683</v>
      </c>
      <c r="Q41" s="76"/>
    </row>
    <row r="42" spans="1:17" s="208" customFormat="1" ht="18" customHeight="1" thickBot="1">
      <c r="A42" s="100" t="s">
        <v>835</v>
      </c>
      <c r="B42" s="101">
        <v>710</v>
      </c>
      <c r="C42" s="267" t="s">
        <v>251</v>
      </c>
      <c r="D42" s="267" t="s">
        <v>251</v>
      </c>
      <c r="E42" s="101">
        <v>32</v>
      </c>
      <c r="F42" s="267" t="s">
        <v>251</v>
      </c>
      <c r="G42" s="267" t="s">
        <v>251</v>
      </c>
      <c r="H42" s="101">
        <v>3031</v>
      </c>
      <c r="I42" s="101">
        <v>3773</v>
      </c>
      <c r="J42" s="213">
        <v>1884</v>
      </c>
      <c r="K42" s="101">
        <v>848</v>
      </c>
      <c r="L42" s="101">
        <v>9491</v>
      </c>
      <c r="M42" s="101">
        <v>121</v>
      </c>
      <c r="N42" s="101">
        <v>2734</v>
      </c>
      <c r="O42" s="101">
        <v>1801</v>
      </c>
      <c r="P42" s="102">
        <v>16758</v>
      </c>
      <c r="Q42" s="76"/>
    </row>
    <row r="43" spans="1:17" ht="16.5" customHeight="1">
      <c r="A43" s="135" t="s">
        <v>756</v>
      </c>
      <c r="B43" s="135"/>
      <c r="C43" s="135"/>
      <c r="D43" s="135"/>
      <c r="E43" s="135"/>
      <c r="F43" s="135"/>
      <c r="G43" s="135"/>
      <c r="H43" s="135"/>
      <c r="I43" s="135"/>
      <c r="J43" s="697"/>
      <c r="K43" s="697"/>
      <c r="L43" s="697"/>
      <c r="M43" s="697"/>
      <c r="N43" s="697"/>
      <c r="O43" s="697"/>
      <c r="P43" s="697"/>
    </row>
    <row r="44" spans="1:17" ht="16.5" hidden="1" customHeight="1">
      <c r="A44" s="164" t="s">
        <v>757</v>
      </c>
      <c r="B44" s="164"/>
      <c r="C44" s="164"/>
      <c r="D44" s="164"/>
      <c r="E44" s="164"/>
      <c r="F44" s="164"/>
      <c r="G44" s="164"/>
      <c r="H44" s="164"/>
      <c r="I44" s="164"/>
    </row>
    <row r="45" spans="1:17" ht="16.5" customHeight="1">
      <c r="A45" s="164" t="s">
        <v>734</v>
      </c>
      <c r="B45" s="164"/>
      <c r="C45" s="164"/>
      <c r="D45" s="164"/>
      <c r="E45" s="164"/>
      <c r="F45" s="164"/>
      <c r="G45" s="164"/>
      <c r="H45" s="164"/>
      <c r="I45" s="164" t="s">
        <v>758</v>
      </c>
      <c r="P45" s="10" t="s">
        <v>481</v>
      </c>
    </row>
    <row r="46" spans="1:17" ht="25.5" customHeight="1">
      <c r="A46" s="529" t="s">
        <v>915</v>
      </c>
      <c r="B46" s="529"/>
      <c r="C46" s="529"/>
      <c r="D46" s="529"/>
      <c r="E46" s="529"/>
    </row>
    <row r="47" spans="1:17" ht="7.5" customHeight="1" thickBot="1">
      <c r="A47" s="13"/>
      <c r="B47" s="13"/>
      <c r="C47" s="13"/>
      <c r="D47" s="13"/>
      <c r="E47" s="13"/>
    </row>
    <row r="48" spans="1:17" ht="14.25" customHeight="1">
      <c r="A48" s="165"/>
      <c r="B48" s="419" t="s">
        <v>683</v>
      </c>
      <c r="C48" s="419" t="s">
        <v>684</v>
      </c>
      <c r="D48" s="419" t="s">
        <v>685</v>
      </c>
      <c r="E48" s="563" t="s">
        <v>692</v>
      </c>
      <c r="F48" s="419" t="s">
        <v>686</v>
      </c>
      <c r="G48" s="419" t="s">
        <v>687</v>
      </c>
      <c r="H48" s="419" t="s">
        <v>688</v>
      </c>
      <c r="I48" s="110" t="s">
        <v>689</v>
      </c>
      <c r="J48" s="110" t="s">
        <v>487</v>
      </c>
      <c r="K48" s="563" t="s">
        <v>718</v>
      </c>
      <c r="L48" s="166"/>
    </row>
    <row r="49" spans="1:13" ht="19.5" customHeight="1">
      <c r="A49" s="28" t="s">
        <v>682</v>
      </c>
      <c r="B49" s="689"/>
      <c r="C49" s="689"/>
      <c r="D49" s="689"/>
      <c r="E49" s="556"/>
      <c r="F49" s="689"/>
      <c r="G49" s="689"/>
      <c r="H49" s="689"/>
      <c r="I49" s="167" t="s">
        <v>690</v>
      </c>
      <c r="J49" s="167" t="s">
        <v>691</v>
      </c>
      <c r="K49" s="556"/>
      <c r="L49" s="48" t="s">
        <v>489</v>
      </c>
    </row>
    <row r="50" spans="1:13">
      <c r="A50" s="161"/>
      <c r="B50" s="175" t="s">
        <v>725</v>
      </c>
      <c r="C50" s="175" t="s">
        <v>725</v>
      </c>
      <c r="D50" s="175" t="s">
        <v>726</v>
      </c>
      <c r="E50" s="175" t="s">
        <v>727</v>
      </c>
      <c r="F50" s="175" t="s">
        <v>728</v>
      </c>
      <c r="G50" s="175" t="s">
        <v>729</v>
      </c>
      <c r="H50" s="175" t="s">
        <v>730</v>
      </c>
      <c r="I50" s="58" t="s">
        <v>731</v>
      </c>
      <c r="J50" s="58" t="s">
        <v>732</v>
      </c>
      <c r="K50" s="58" t="s">
        <v>733</v>
      </c>
      <c r="L50" s="47"/>
    </row>
    <row r="51" spans="1:13" ht="8.25" customHeight="1">
      <c r="A51" s="23"/>
      <c r="B51" s="24" t="s">
        <v>490</v>
      </c>
      <c r="C51" s="24" t="s">
        <v>100</v>
      </c>
      <c r="D51" s="24" t="s">
        <v>490</v>
      </c>
      <c r="E51" s="24" t="s">
        <v>491</v>
      </c>
      <c r="F51" s="24" t="s">
        <v>2</v>
      </c>
      <c r="G51" s="24" t="s">
        <v>2</v>
      </c>
      <c r="H51" s="24" t="s">
        <v>2</v>
      </c>
      <c r="I51" s="24" t="s">
        <v>2</v>
      </c>
      <c r="J51" s="24" t="s">
        <v>2</v>
      </c>
      <c r="K51" s="24" t="s">
        <v>2</v>
      </c>
      <c r="L51" s="25" t="s">
        <v>2</v>
      </c>
    </row>
    <row r="52" spans="1:13" ht="15.75" hidden="1" customHeight="1" outlineLevel="1">
      <c r="A52" s="31" t="s">
        <v>693</v>
      </c>
      <c r="B52" s="32" t="s">
        <v>492</v>
      </c>
      <c r="C52" s="32" t="s">
        <v>492</v>
      </c>
      <c r="D52" s="32" t="s">
        <v>492</v>
      </c>
      <c r="E52" s="32">
        <v>19382</v>
      </c>
      <c r="F52" s="32" t="s">
        <v>492</v>
      </c>
      <c r="G52" s="32" t="s">
        <v>492</v>
      </c>
      <c r="H52" s="32" t="s">
        <v>492</v>
      </c>
      <c r="I52" s="32" t="s">
        <v>492</v>
      </c>
      <c r="J52" s="32" t="s">
        <v>492</v>
      </c>
      <c r="K52" s="32" t="s">
        <v>126</v>
      </c>
      <c r="L52" s="33">
        <v>19382</v>
      </c>
      <c r="M52" s="77"/>
    </row>
    <row r="53" spans="1:13" ht="15.75" hidden="1" customHeight="1" outlineLevel="1">
      <c r="A53" s="31" t="s">
        <v>694</v>
      </c>
      <c r="B53" s="32">
        <v>11430</v>
      </c>
      <c r="C53" s="32">
        <v>11430</v>
      </c>
      <c r="D53" s="32">
        <v>3205</v>
      </c>
      <c r="E53" s="32">
        <v>13814</v>
      </c>
      <c r="F53" s="32" t="s">
        <v>492</v>
      </c>
      <c r="G53" s="32" t="s">
        <v>492</v>
      </c>
      <c r="H53" s="32" t="s">
        <v>492</v>
      </c>
      <c r="I53" s="32" t="s">
        <v>492</v>
      </c>
      <c r="J53" s="32" t="s">
        <v>492</v>
      </c>
      <c r="K53" s="32" t="s">
        <v>126</v>
      </c>
      <c r="L53" s="33">
        <v>39879</v>
      </c>
      <c r="M53" s="77"/>
    </row>
    <row r="54" spans="1:13" ht="15.75" hidden="1" customHeight="1" outlineLevel="1">
      <c r="A54" s="31" t="s">
        <v>695</v>
      </c>
      <c r="B54" s="32">
        <v>15612</v>
      </c>
      <c r="C54" s="32">
        <v>15612</v>
      </c>
      <c r="D54" s="32">
        <v>33088</v>
      </c>
      <c r="E54" s="32">
        <v>32721</v>
      </c>
      <c r="F54" s="32">
        <v>1129</v>
      </c>
      <c r="G54" s="32" t="s">
        <v>492</v>
      </c>
      <c r="H54" s="32" t="s">
        <v>492</v>
      </c>
      <c r="I54" s="32" t="s">
        <v>492</v>
      </c>
      <c r="J54" s="32" t="s">
        <v>492</v>
      </c>
      <c r="K54" s="32" t="s">
        <v>126</v>
      </c>
      <c r="L54" s="33">
        <v>98162</v>
      </c>
      <c r="M54" s="77"/>
    </row>
    <row r="55" spans="1:13" ht="15.75" hidden="1" customHeight="1" outlineLevel="1">
      <c r="A55" s="31" t="s">
        <v>696</v>
      </c>
      <c r="B55" s="32">
        <v>15696</v>
      </c>
      <c r="C55" s="32">
        <v>15696</v>
      </c>
      <c r="D55" s="32">
        <v>21598</v>
      </c>
      <c r="E55" s="32">
        <v>21270</v>
      </c>
      <c r="F55" s="32">
        <v>8065</v>
      </c>
      <c r="G55" s="32" t="s">
        <v>492</v>
      </c>
      <c r="H55" s="32">
        <v>2500</v>
      </c>
      <c r="I55" s="32">
        <v>300</v>
      </c>
      <c r="J55" s="32" t="s">
        <v>488</v>
      </c>
      <c r="K55" s="32" t="s">
        <v>126</v>
      </c>
      <c r="L55" s="33">
        <v>85125</v>
      </c>
      <c r="M55" s="77"/>
    </row>
    <row r="56" spans="1:13" ht="15.75" hidden="1" customHeight="1" outlineLevel="1">
      <c r="A56" s="31" t="s">
        <v>697</v>
      </c>
      <c r="B56" s="32">
        <v>16865</v>
      </c>
      <c r="C56" s="32">
        <v>16865</v>
      </c>
      <c r="D56" s="32">
        <v>21928</v>
      </c>
      <c r="E56" s="32">
        <v>20447</v>
      </c>
      <c r="F56" s="32">
        <v>6634</v>
      </c>
      <c r="G56" s="32">
        <v>10548</v>
      </c>
      <c r="H56" s="32">
        <v>3000</v>
      </c>
      <c r="I56" s="32">
        <v>500</v>
      </c>
      <c r="J56" s="32" t="s">
        <v>488</v>
      </c>
      <c r="K56" s="32" t="s">
        <v>126</v>
      </c>
      <c r="L56" s="33">
        <v>96787</v>
      </c>
      <c r="M56" s="77"/>
    </row>
    <row r="57" spans="1:13" ht="15.75" hidden="1" customHeight="1" outlineLevel="1">
      <c r="A57" s="31" t="s">
        <v>698</v>
      </c>
      <c r="B57" s="32">
        <v>14939</v>
      </c>
      <c r="C57" s="32">
        <v>14939</v>
      </c>
      <c r="D57" s="32">
        <v>16432</v>
      </c>
      <c r="E57" s="32">
        <v>14833</v>
      </c>
      <c r="F57" s="32">
        <v>6533</v>
      </c>
      <c r="G57" s="32">
        <v>22924</v>
      </c>
      <c r="H57" s="32">
        <v>12589</v>
      </c>
      <c r="I57" s="32">
        <v>670</v>
      </c>
      <c r="J57" s="32">
        <v>1347</v>
      </c>
      <c r="K57" s="32" t="s">
        <v>126</v>
      </c>
      <c r="L57" s="33">
        <f t="shared" ref="L57:L71" si="0">SUM(B57:J57)</f>
        <v>105206</v>
      </c>
      <c r="M57" s="77"/>
    </row>
    <row r="58" spans="1:13" ht="15.75" hidden="1" customHeight="1" outlineLevel="1">
      <c r="A58" s="31" t="s">
        <v>699</v>
      </c>
      <c r="B58" s="32">
        <v>15779</v>
      </c>
      <c r="C58" s="32">
        <v>15779</v>
      </c>
      <c r="D58" s="32">
        <v>17528</v>
      </c>
      <c r="E58" s="32">
        <v>16132</v>
      </c>
      <c r="F58" s="32">
        <v>8687</v>
      </c>
      <c r="G58" s="32">
        <v>48131</v>
      </c>
      <c r="H58" s="32">
        <v>37718</v>
      </c>
      <c r="I58" s="32">
        <v>415</v>
      </c>
      <c r="J58" s="32">
        <v>5380</v>
      </c>
      <c r="K58" s="32" t="s">
        <v>126</v>
      </c>
      <c r="L58" s="33">
        <f t="shared" si="0"/>
        <v>165549</v>
      </c>
      <c r="M58" s="77"/>
    </row>
    <row r="59" spans="1:13" ht="15.75" hidden="1" customHeight="1" outlineLevel="1">
      <c r="A59" s="31" t="s">
        <v>700</v>
      </c>
      <c r="B59" s="32">
        <v>15562</v>
      </c>
      <c r="C59" s="32">
        <v>15562</v>
      </c>
      <c r="D59" s="32">
        <v>16611</v>
      </c>
      <c r="E59" s="32">
        <v>15651</v>
      </c>
      <c r="F59" s="32">
        <v>7398</v>
      </c>
      <c r="G59" s="32">
        <v>51497</v>
      </c>
      <c r="H59" s="32">
        <v>41943</v>
      </c>
      <c r="I59" s="32">
        <v>452</v>
      </c>
      <c r="J59" s="32">
        <v>5217</v>
      </c>
      <c r="K59" s="32" t="s">
        <v>126</v>
      </c>
      <c r="L59" s="33">
        <f t="shared" si="0"/>
        <v>169893</v>
      </c>
      <c r="M59" s="77"/>
    </row>
    <row r="60" spans="1:13" ht="15.75" hidden="1" customHeight="1" outlineLevel="1">
      <c r="A60" s="31" t="s">
        <v>701</v>
      </c>
      <c r="B60" s="32">
        <v>12948</v>
      </c>
      <c r="C60" s="32">
        <v>12948</v>
      </c>
      <c r="D60" s="32">
        <v>12870</v>
      </c>
      <c r="E60" s="32">
        <v>12237</v>
      </c>
      <c r="F60" s="32">
        <v>14611</v>
      </c>
      <c r="G60" s="32">
        <v>45863</v>
      </c>
      <c r="H60" s="32">
        <v>41029</v>
      </c>
      <c r="I60" s="32">
        <v>548</v>
      </c>
      <c r="J60" s="32">
        <v>5407</v>
      </c>
      <c r="K60" s="32" t="s">
        <v>126</v>
      </c>
      <c r="L60" s="33">
        <f t="shared" si="0"/>
        <v>158461</v>
      </c>
      <c r="M60" s="77"/>
    </row>
    <row r="61" spans="1:13" ht="15.75" hidden="1" customHeight="1" outlineLevel="1">
      <c r="A61" s="31" t="s">
        <v>702</v>
      </c>
      <c r="B61" s="32">
        <v>11795</v>
      </c>
      <c r="C61" s="32">
        <v>11795</v>
      </c>
      <c r="D61" s="32">
        <v>12279</v>
      </c>
      <c r="E61" s="32">
        <v>11729</v>
      </c>
      <c r="F61" s="32">
        <v>18326</v>
      </c>
      <c r="G61" s="32">
        <v>44684</v>
      </c>
      <c r="H61" s="32">
        <v>48123</v>
      </c>
      <c r="I61" s="32">
        <v>566</v>
      </c>
      <c r="J61" s="32">
        <v>6358</v>
      </c>
      <c r="K61" s="32" t="s">
        <v>126</v>
      </c>
      <c r="L61" s="33">
        <f t="shared" si="0"/>
        <v>165655</v>
      </c>
      <c r="M61" s="77"/>
    </row>
    <row r="62" spans="1:13" ht="15.75" hidden="1" customHeight="1" outlineLevel="1">
      <c r="A62" s="31" t="s">
        <v>703</v>
      </c>
      <c r="B62" s="32">
        <v>11854</v>
      </c>
      <c r="C62" s="32">
        <v>11854</v>
      </c>
      <c r="D62" s="32">
        <v>10436</v>
      </c>
      <c r="E62" s="32">
        <v>9778</v>
      </c>
      <c r="F62" s="32">
        <v>22146</v>
      </c>
      <c r="G62" s="32">
        <v>33061</v>
      </c>
      <c r="H62" s="32">
        <v>41758</v>
      </c>
      <c r="I62" s="32">
        <v>301</v>
      </c>
      <c r="J62" s="32">
        <v>5908</v>
      </c>
      <c r="K62" s="32" t="s">
        <v>126</v>
      </c>
      <c r="L62" s="33">
        <f t="shared" si="0"/>
        <v>147096</v>
      </c>
      <c r="M62" s="77"/>
    </row>
    <row r="63" spans="1:13" ht="15" hidden="1" customHeight="1" outlineLevel="1">
      <c r="A63" s="31" t="s">
        <v>717</v>
      </c>
      <c r="B63" s="32">
        <v>10313</v>
      </c>
      <c r="C63" s="32">
        <v>10313</v>
      </c>
      <c r="D63" s="32">
        <v>8885</v>
      </c>
      <c r="E63" s="32">
        <v>8838</v>
      </c>
      <c r="F63" s="32">
        <v>19284</v>
      </c>
      <c r="G63" s="32">
        <v>37562</v>
      </c>
      <c r="H63" s="32">
        <v>45300</v>
      </c>
      <c r="I63" s="32">
        <v>465</v>
      </c>
      <c r="J63" s="32">
        <v>5976</v>
      </c>
      <c r="K63" s="74" t="s">
        <v>126</v>
      </c>
      <c r="L63" s="33">
        <f t="shared" si="0"/>
        <v>146936</v>
      </c>
      <c r="M63" s="77"/>
    </row>
    <row r="64" spans="1:13" ht="18" hidden="1" customHeight="1" outlineLevel="1">
      <c r="A64" s="31" t="s">
        <v>704</v>
      </c>
      <c r="B64" s="32">
        <v>8678</v>
      </c>
      <c r="C64" s="32">
        <v>8678</v>
      </c>
      <c r="D64" s="32">
        <v>7064</v>
      </c>
      <c r="E64" s="32">
        <v>7033</v>
      </c>
      <c r="F64" s="32">
        <v>13715</v>
      </c>
      <c r="G64" s="32">
        <v>36150</v>
      </c>
      <c r="H64" s="32">
        <v>41991</v>
      </c>
      <c r="I64" s="32">
        <v>423</v>
      </c>
      <c r="J64" s="32">
        <v>11082</v>
      </c>
      <c r="K64" s="74" t="s">
        <v>126</v>
      </c>
      <c r="L64" s="33">
        <f t="shared" si="0"/>
        <v>134814</v>
      </c>
      <c r="M64" s="77"/>
    </row>
    <row r="65" spans="1:14" ht="18" hidden="1" customHeight="1" outlineLevel="1">
      <c r="A65" s="31" t="s">
        <v>705</v>
      </c>
      <c r="B65" s="32">
        <v>8470</v>
      </c>
      <c r="C65" s="32">
        <v>8470</v>
      </c>
      <c r="D65" s="32">
        <v>7516</v>
      </c>
      <c r="E65" s="32">
        <v>6963</v>
      </c>
      <c r="F65" s="32">
        <v>7087</v>
      </c>
      <c r="G65" s="32">
        <v>33258</v>
      </c>
      <c r="H65" s="32">
        <v>37437</v>
      </c>
      <c r="I65" s="32">
        <v>550</v>
      </c>
      <c r="J65" s="32">
        <v>12146</v>
      </c>
      <c r="K65" s="74" t="s">
        <v>126</v>
      </c>
      <c r="L65" s="33">
        <f t="shared" si="0"/>
        <v>121897</v>
      </c>
      <c r="M65" s="77"/>
    </row>
    <row r="66" spans="1:14" ht="18" hidden="1" customHeight="1" outlineLevel="1">
      <c r="A66" s="31" t="s">
        <v>706</v>
      </c>
      <c r="B66" s="32">
        <v>8397</v>
      </c>
      <c r="C66" s="32">
        <v>8397</v>
      </c>
      <c r="D66" s="32">
        <v>8122</v>
      </c>
      <c r="E66" s="32">
        <v>6882</v>
      </c>
      <c r="F66" s="32">
        <v>624</v>
      </c>
      <c r="G66" s="32">
        <v>27191</v>
      </c>
      <c r="H66" s="32">
        <v>33354</v>
      </c>
      <c r="I66" s="32">
        <v>579</v>
      </c>
      <c r="J66" s="32">
        <v>11690</v>
      </c>
      <c r="K66" s="74" t="s">
        <v>126</v>
      </c>
      <c r="L66" s="33">
        <f t="shared" si="0"/>
        <v>105236</v>
      </c>
      <c r="M66" s="77"/>
    </row>
    <row r="67" spans="1:14" ht="18" hidden="1" customHeight="1" outlineLevel="1">
      <c r="A67" s="111" t="s">
        <v>707</v>
      </c>
      <c r="B67" s="112">
        <v>8106</v>
      </c>
      <c r="C67" s="112">
        <v>8106</v>
      </c>
      <c r="D67" s="112">
        <v>6067</v>
      </c>
      <c r="E67" s="112">
        <v>12531</v>
      </c>
      <c r="F67" s="112">
        <v>885</v>
      </c>
      <c r="G67" s="112">
        <v>25904</v>
      </c>
      <c r="H67" s="112">
        <v>47716</v>
      </c>
      <c r="I67" s="112">
        <v>666</v>
      </c>
      <c r="J67" s="112">
        <v>11414</v>
      </c>
      <c r="K67" s="200" t="s">
        <v>126</v>
      </c>
      <c r="L67" s="113">
        <f t="shared" si="0"/>
        <v>121395</v>
      </c>
      <c r="M67" s="77"/>
    </row>
    <row r="68" spans="1:14" ht="18" customHeight="1" collapsed="1">
      <c r="A68" s="31" t="s">
        <v>836</v>
      </c>
      <c r="B68" s="218">
        <v>8620</v>
      </c>
      <c r="C68" s="218">
        <v>8620</v>
      </c>
      <c r="D68" s="218">
        <v>3958</v>
      </c>
      <c r="E68" s="218">
        <v>13883</v>
      </c>
      <c r="F68" s="218">
        <v>752</v>
      </c>
      <c r="G68" s="218">
        <v>27440</v>
      </c>
      <c r="H68" s="218">
        <v>44811</v>
      </c>
      <c r="I68" s="218">
        <v>903</v>
      </c>
      <c r="J68" s="218">
        <v>12491</v>
      </c>
      <c r="K68" s="74" t="s">
        <v>126</v>
      </c>
      <c r="L68" s="219">
        <f t="shared" si="0"/>
        <v>121478</v>
      </c>
      <c r="M68" s="77"/>
    </row>
    <row r="69" spans="1:14" ht="18" customHeight="1">
      <c r="A69" s="31" t="s">
        <v>708</v>
      </c>
      <c r="B69" s="32">
        <v>8554</v>
      </c>
      <c r="C69" s="32">
        <v>8554</v>
      </c>
      <c r="D69" s="32">
        <v>5770</v>
      </c>
      <c r="E69" s="32">
        <v>16256</v>
      </c>
      <c r="F69" s="32">
        <v>1225</v>
      </c>
      <c r="G69" s="32">
        <v>30323</v>
      </c>
      <c r="H69" s="32">
        <v>45157</v>
      </c>
      <c r="I69" s="32">
        <v>997</v>
      </c>
      <c r="J69" s="32">
        <v>13810</v>
      </c>
      <c r="K69" s="74" t="s">
        <v>126</v>
      </c>
      <c r="L69" s="33">
        <f t="shared" si="0"/>
        <v>130646</v>
      </c>
      <c r="M69" s="77"/>
    </row>
    <row r="70" spans="1:14" ht="18" customHeight="1">
      <c r="A70" s="31" t="s">
        <v>709</v>
      </c>
      <c r="B70" s="32">
        <v>7534</v>
      </c>
      <c r="C70" s="32">
        <v>7534</v>
      </c>
      <c r="D70" s="32">
        <v>5853</v>
      </c>
      <c r="E70" s="32">
        <v>18469</v>
      </c>
      <c r="F70" s="32">
        <v>1308</v>
      </c>
      <c r="G70" s="32">
        <v>20457</v>
      </c>
      <c r="H70" s="32">
        <v>43914</v>
      </c>
      <c r="I70" s="32">
        <v>1247</v>
      </c>
      <c r="J70" s="32">
        <v>14484</v>
      </c>
      <c r="K70" s="74" t="s">
        <v>126</v>
      </c>
      <c r="L70" s="33">
        <f t="shared" si="0"/>
        <v>120800</v>
      </c>
      <c r="M70" s="77"/>
    </row>
    <row r="71" spans="1:14" ht="18" customHeight="1">
      <c r="A71" s="31" t="s">
        <v>710</v>
      </c>
      <c r="B71" s="32">
        <v>6127</v>
      </c>
      <c r="C71" s="32">
        <v>6127</v>
      </c>
      <c r="D71" s="32">
        <v>1512</v>
      </c>
      <c r="E71" s="32">
        <v>19171</v>
      </c>
      <c r="F71" s="32">
        <v>1454</v>
      </c>
      <c r="G71" s="32">
        <v>27622</v>
      </c>
      <c r="H71" s="32">
        <v>41054</v>
      </c>
      <c r="I71" s="32">
        <v>654</v>
      </c>
      <c r="J71" s="32">
        <v>14689</v>
      </c>
      <c r="K71" s="74" t="s">
        <v>126</v>
      </c>
      <c r="L71" s="33">
        <f t="shared" si="0"/>
        <v>118410</v>
      </c>
      <c r="M71" s="77"/>
    </row>
    <row r="72" spans="1:14" ht="18" customHeight="1">
      <c r="A72" s="31" t="s">
        <v>711</v>
      </c>
      <c r="B72" s="32">
        <v>5597</v>
      </c>
      <c r="C72" s="74" t="s">
        <v>126</v>
      </c>
      <c r="D72" s="32">
        <v>1630</v>
      </c>
      <c r="E72" s="32">
        <v>19529</v>
      </c>
      <c r="F72" s="32">
        <v>1230</v>
      </c>
      <c r="G72" s="32">
        <v>21111</v>
      </c>
      <c r="H72" s="32">
        <v>39793</v>
      </c>
      <c r="I72" s="32">
        <v>766</v>
      </c>
      <c r="J72" s="32">
        <v>9884</v>
      </c>
      <c r="K72" s="74" t="s">
        <v>126</v>
      </c>
      <c r="L72" s="33">
        <v>99540</v>
      </c>
      <c r="M72" s="77"/>
    </row>
    <row r="73" spans="1:14" ht="18" customHeight="1">
      <c r="A73" s="31" t="s">
        <v>712</v>
      </c>
      <c r="B73" s="32">
        <v>5064</v>
      </c>
      <c r="C73" s="74" t="s">
        <v>126</v>
      </c>
      <c r="D73" s="32">
        <v>1534</v>
      </c>
      <c r="E73" s="32">
        <v>20778</v>
      </c>
      <c r="F73" s="32">
        <v>1498</v>
      </c>
      <c r="G73" s="32">
        <v>15840</v>
      </c>
      <c r="H73" s="32">
        <v>13367</v>
      </c>
      <c r="I73" s="32">
        <v>794</v>
      </c>
      <c r="J73" s="32">
        <v>9591</v>
      </c>
      <c r="K73" s="74" t="s">
        <v>126</v>
      </c>
      <c r="L73" s="33">
        <v>68466</v>
      </c>
      <c r="M73" s="77"/>
    </row>
    <row r="74" spans="1:14" ht="18" customHeight="1">
      <c r="A74" s="31" t="s">
        <v>713</v>
      </c>
      <c r="B74" s="32">
        <v>5264</v>
      </c>
      <c r="C74" s="74" t="s">
        <v>126</v>
      </c>
      <c r="D74" s="32">
        <v>1172</v>
      </c>
      <c r="E74" s="32">
        <v>21839</v>
      </c>
      <c r="F74" s="32">
        <v>1645</v>
      </c>
      <c r="G74" s="32">
        <v>15530</v>
      </c>
      <c r="H74" s="32">
        <v>13758</v>
      </c>
      <c r="I74" s="32">
        <v>620</v>
      </c>
      <c r="J74" s="32">
        <v>9268</v>
      </c>
      <c r="K74" s="74" t="s">
        <v>126</v>
      </c>
      <c r="L74" s="33">
        <v>69096</v>
      </c>
      <c r="M74" s="77"/>
    </row>
    <row r="75" spans="1:14" ht="18" customHeight="1">
      <c r="A75" s="31" t="s">
        <v>714</v>
      </c>
      <c r="B75" s="32">
        <v>5306</v>
      </c>
      <c r="C75" s="74" t="s">
        <v>126</v>
      </c>
      <c r="D75" s="32">
        <v>1123</v>
      </c>
      <c r="E75" s="32">
        <v>23909</v>
      </c>
      <c r="F75" s="32">
        <v>1588</v>
      </c>
      <c r="G75" s="32">
        <v>14092</v>
      </c>
      <c r="H75" s="32">
        <v>11264</v>
      </c>
      <c r="I75" s="32">
        <v>1059</v>
      </c>
      <c r="J75" s="32">
        <v>7798</v>
      </c>
      <c r="K75" s="74" t="s">
        <v>126</v>
      </c>
      <c r="L75" s="33">
        <v>66139</v>
      </c>
      <c r="M75" s="77"/>
    </row>
    <row r="76" spans="1:14" ht="18" customHeight="1">
      <c r="A76" s="31" t="s">
        <v>715</v>
      </c>
      <c r="B76" s="32">
        <v>6404</v>
      </c>
      <c r="C76" s="74" t="s">
        <v>126</v>
      </c>
      <c r="D76" s="32">
        <v>1317</v>
      </c>
      <c r="E76" s="32">
        <v>27869</v>
      </c>
      <c r="F76" s="32">
        <v>1390</v>
      </c>
      <c r="G76" s="32">
        <v>15133</v>
      </c>
      <c r="H76" s="32">
        <v>12805</v>
      </c>
      <c r="I76" s="32">
        <v>1035</v>
      </c>
      <c r="J76" s="32">
        <v>8858</v>
      </c>
      <c r="K76" s="32">
        <v>1364</v>
      </c>
      <c r="L76" s="33">
        <v>76175</v>
      </c>
      <c r="M76" s="77"/>
    </row>
    <row r="77" spans="1:14" ht="18" customHeight="1">
      <c r="A77" s="26" t="s">
        <v>716</v>
      </c>
      <c r="B77" s="214">
        <v>6388</v>
      </c>
      <c r="C77" s="66" t="s">
        <v>126</v>
      </c>
      <c r="D77" s="214">
        <v>1117</v>
      </c>
      <c r="E77" s="214">
        <v>31077</v>
      </c>
      <c r="F77" s="214">
        <v>1451</v>
      </c>
      <c r="G77" s="214">
        <v>18978</v>
      </c>
      <c r="H77" s="214">
        <v>16983</v>
      </c>
      <c r="I77" s="214">
        <v>1471</v>
      </c>
      <c r="J77" s="214">
        <v>7960</v>
      </c>
      <c r="K77" s="214">
        <v>1146</v>
      </c>
      <c r="L77" s="215">
        <v>86571</v>
      </c>
      <c r="M77" s="77"/>
      <c r="N77" s="77"/>
    </row>
    <row r="78" spans="1:14" ht="18" customHeight="1">
      <c r="A78" s="26" t="s">
        <v>837</v>
      </c>
      <c r="B78" s="71">
        <v>7320</v>
      </c>
      <c r="C78" s="191" t="s">
        <v>126</v>
      </c>
      <c r="D78" s="71">
        <v>1548</v>
      </c>
      <c r="E78" s="71">
        <v>31233</v>
      </c>
      <c r="F78" s="71">
        <v>1072</v>
      </c>
      <c r="G78" s="71">
        <v>15984</v>
      </c>
      <c r="H78" s="71">
        <v>18771</v>
      </c>
      <c r="I78" s="71">
        <v>680</v>
      </c>
      <c r="J78" s="71">
        <v>6579</v>
      </c>
      <c r="K78" s="71">
        <v>1004</v>
      </c>
      <c r="L78" s="215">
        <f>SUM(B78:K78)</f>
        <v>84191</v>
      </c>
      <c r="M78" s="77"/>
    </row>
    <row r="79" spans="1:14" ht="18" customHeight="1">
      <c r="A79" s="26" t="s">
        <v>838</v>
      </c>
      <c r="B79" s="71">
        <v>6397</v>
      </c>
      <c r="C79" s="191" t="s">
        <v>126</v>
      </c>
      <c r="D79" s="71">
        <v>895</v>
      </c>
      <c r="E79" s="71">
        <v>33558</v>
      </c>
      <c r="F79" s="71">
        <v>1005</v>
      </c>
      <c r="G79" s="71">
        <v>15381</v>
      </c>
      <c r="H79" s="71">
        <v>19335</v>
      </c>
      <c r="I79" s="71">
        <v>733</v>
      </c>
      <c r="J79" s="71">
        <v>6843</v>
      </c>
      <c r="K79" s="71">
        <v>889</v>
      </c>
      <c r="L79" s="215">
        <f t="shared" ref="L79:L83" si="1">SUM(B79:K79)</f>
        <v>85036</v>
      </c>
      <c r="M79" s="77"/>
    </row>
    <row r="80" spans="1:14" ht="18" customHeight="1">
      <c r="A80" s="26" t="s">
        <v>839</v>
      </c>
      <c r="B80" s="71">
        <v>6591</v>
      </c>
      <c r="C80" s="191" t="s">
        <v>126</v>
      </c>
      <c r="D80" s="71">
        <v>753</v>
      </c>
      <c r="E80" s="71">
        <v>32078</v>
      </c>
      <c r="F80" s="71">
        <v>997</v>
      </c>
      <c r="G80" s="71">
        <v>15061</v>
      </c>
      <c r="H80" s="71">
        <v>7645</v>
      </c>
      <c r="I80" s="71">
        <v>439</v>
      </c>
      <c r="J80" s="71">
        <v>7451</v>
      </c>
      <c r="K80" s="71">
        <v>1054</v>
      </c>
      <c r="L80" s="215">
        <f t="shared" si="1"/>
        <v>72069</v>
      </c>
      <c r="M80" s="77"/>
    </row>
    <row r="81" spans="1:16" ht="18" customHeight="1">
      <c r="A81" s="26" t="s">
        <v>840</v>
      </c>
      <c r="B81" s="71">
        <v>8358</v>
      </c>
      <c r="C81" s="191" t="s">
        <v>126</v>
      </c>
      <c r="D81" s="71">
        <v>20437</v>
      </c>
      <c r="E81" s="71">
        <v>33549</v>
      </c>
      <c r="F81" s="71">
        <v>799</v>
      </c>
      <c r="G81" s="71">
        <v>14240</v>
      </c>
      <c r="H81" s="365" t="s">
        <v>845</v>
      </c>
      <c r="I81" s="71">
        <v>104</v>
      </c>
      <c r="J81" s="71">
        <v>6493</v>
      </c>
      <c r="K81" s="71">
        <v>780</v>
      </c>
      <c r="L81" s="215">
        <f t="shared" si="1"/>
        <v>84760</v>
      </c>
      <c r="M81" s="77"/>
    </row>
    <row r="82" spans="1:16" ht="18" customHeight="1">
      <c r="A82" s="26" t="s">
        <v>841</v>
      </c>
      <c r="B82" s="71">
        <v>9323</v>
      </c>
      <c r="C82" s="191" t="s">
        <v>126</v>
      </c>
      <c r="D82" s="71">
        <v>29638</v>
      </c>
      <c r="E82" s="71">
        <v>32144</v>
      </c>
      <c r="F82" s="71">
        <v>984</v>
      </c>
      <c r="G82" s="71">
        <v>15292</v>
      </c>
      <c r="H82" s="71" t="s">
        <v>846</v>
      </c>
      <c r="I82" s="71">
        <v>130</v>
      </c>
      <c r="J82" s="71">
        <v>5567</v>
      </c>
      <c r="K82" s="71">
        <v>963</v>
      </c>
      <c r="L82" s="215">
        <f t="shared" si="1"/>
        <v>94041</v>
      </c>
      <c r="M82" s="77"/>
    </row>
    <row r="83" spans="1:16" ht="18" customHeight="1" thickBot="1">
      <c r="A83" s="114" t="s">
        <v>842</v>
      </c>
      <c r="B83" s="101">
        <v>11245</v>
      </c>
      <c r="C83" s="267" t="s">
        <v>126</v>
      </c>
      <c r="D83" s="101">
        <v>23805</v>
      </c>
      <c r="E83" s="101">
        <v>31880</v>
      </c>
      <c r="F83" s="101">
        <v>742</v>
      </c>
      <c r="G83" s="101">
        <v>14069</v>
      </c>
      <c r="H83" s="101" t="s">
        <v>846</v>
      </c>
      <c r="I83" s="101">
        <v>122</v>
      </c>
      <c r="J83" s="101">
        <v>5552</v>
      </c>
      <c r="K83" s="101">
        <v>1038</v>
      </c>
      <c r="L83" s="215">
        <f t="shared" si="1"/>
        <v>88453</v>
      </c>
      <c r="M83" s="77"/>
    </row>
    <row r="84" spans="1:16" ht="15.75" customHeight="1">
      <c r="A84" s="210" t="s">
        <v>493</v>
      </c>
      <c r="B84" s="12"/>
      <c r="C84" s="12"/>
      <c r="D84" s="12"/>
      <c r="E84" s="12"/>
      <c r="F84" s="115"/>
      <c r="G84" s="115"/>
      <c r="I84" s="168" t="s">
        <v>759</v>
      </c>
      <c r="J84" s="134"/>
      <c r="K84" s="134"/>
      <c r="L84" s="134"/>
    </row>
    <row r="85" spans="1:16" ht="15.75" customHeight="1">
      <c r="A85" s="210" t="s">
        <v>760</v>
      </c>
      <c r="B85" s="12"/>
      <c r="C85" s="12"/>
      <c r="D85" s="12"/>
      <c r="E85" s="12"/>
      <c r="F85" s="133"/>
      <c r="G85" s="133"/>
      <c r="H85" s="133"/>
      <c r="I85" s="133"/>
      <c r="J85" s="440" t="s">
        <v>844</v>
      </c>
      <c r="K85" s="694"/>
      <c r="L85" s="694"/>
      <c r="M85" s="694"/>
      <c r="N85" s="694"/>
      <c r="O85" s="694"/>
      <c r="P85" s="694"/>
    </row>
    <row r="86" spans="1:16" ht="15.75" customHeight="1">
      <c r="A86" s="210" t="s">
        <v>761</v>
      </c>
    </row>
    <row r="87" spans="1:16">
      <c r="A87" s="364" t="s">
        <v>843</v>
      </c>
    </row>
  </sheetData>
  <mergeCells count="27">
    <mergeCell ref="J85:P85"/>
    <mergeCell ref="P4:P5"/>
    <mergeCell ref="H48:H49"/>
    <mergeCell ref="E48:E49"/>
    <mergeCell ref="K48:K49"/>
    <mergeCell ref="A46:E46"/>
    <mergeCell ref="B48:B49"/>
    <mergeCell ref="C48:C49"/>
    <mergeCell ref="D48:D49"/>
    <mergeCell ref="F48:F49"/>
    <mergeCell ref="G48:G49"/>
    <mergeCell ref="J43:P43"/>
    <mergeCell ref="F3:F5"/>
    <mergeCell ref="G3:G5"/>
    <mergeCell ref="H3:H5"/>
    <mergeCell ref="J3:P3"/>
    <mergeCell ref="K4:K5"/>
    <mergeCell ref="L4:L5"/>
    <mergeCell ref="M4:N4"/>
    <mergeCell ref="O4:O5"/>
    <mergeCell ref="A1:E1"/>
    <mergeCell ref="I3:I5"/>
    <mergeCell ref="E3:E5"/>
    <mergeCell ref="D3:D5"/>
    <mergeCell ref="C3:C5"/>
    <mergeCell ref="B3:B5"/>
    <mergeCell ref="A3:A5"/>
  </mergeCells>
  <phoneticPr fontId="2"/>
  <pageMargins left="0.78740157480314965" right="0.78740157480314965" top="0.59055118110236227" bottom="0.39370078740157483" header="0.51181102362204722" footer="0.31496062992125984"/>
  <pageSetup paperSize="9" firstPageNumber="186" orientation="portrait" r:id="rId1"/>
  <headerFooter alignWithMargins="0">
    <oddFooter>&amp;C&amp;"ＭＳ 明朝,標準"-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BreakPreview" topLeftCell="A25" zoomScaleNormal="100" zoomScaleSheetLayoutView="100" workbookViewId="0">
      <selection activeCell="A2" sqref="A2"/>
    </sheetView>
  </sheetViews>
  <sheetFormatPr defaultRowHeight="13.5" outlineLevelRow="1"/>
  <cols>
    <col min="1" max="1" width="13.625" customWidth="1"/>
    <col min="2" max="8" width="10.5" customWidth="1"/>
  </cols>
  <sheetData>
    <row r="1" spans="1:9" ht="22.5" customHeight="1">
      <c r="A1" s="417" t="s">
        <v>916</v>
      </c>
      <c r="B1" s="417"/>
      <c r="C1" s="417"/>
      <c r="D1" s="417"/>
      <c r="E1" s="417"/>
      <c r="F1" s="417"/>
    </row>
    <row r="2" spans="1:9" ht="22.5" customHeight="1" thickBot="1"/>
    <row r="3" spans="1:9" ht="14.25" customHeight="1">
      <c r="A3" s="81" t="s">
        <v>502</v>
      </c>
      <c r="B3" s="79" t="s">
        <v>494</v>
      </c>
      <c r="C3" s="79" t="s">
        <v>495</v>
      </c>
      <c r="D3" s="79" t="s">
        <v>496</v>
      </c>
      <c r="E3" s="79" t="s">
        <v>497</v>
      </c>
      <c r="F3" s="79" t="s">
        <v>498</v>
      </c>
      <c r="G3" s="79" t="s">
        <v>503</v>
      </c>
      <c r="H3" s="80" t="s">
        <v>371</v>
      </c>
      <c r="I3" s="2"/>
    </row>
    <row r="4" spans="1:9" ht="7.5" customHeight="1">
      <c r="A4" s="23"/>
      <c r="B4" s="24" t="s">
        <v>100</v>
      </c>
      <c r="C4" s="24" t="s">
        <v>504</v>
      </c>
      <c r="D4" s="24" t="s">
        <v>505</v>
      </c>
      <c r="E4" s="24" t="s">
        <v>505</v>
      </c>
      <c r="F4" s="24" t="s">
        <v>505</v>
      </c>
      <c r="G4" s="24" t="s">
        <v>505</v>
      </c>
      <c r="H4" s="25" t="s">
        <v>505</v>
      </c>
      <c r="I4" s="2"/>
    </row>
    <row r="5" spans="1:9" ht="26.25" hidden="1" customHeight="1" outlineLevel="1">
      <c r="A5" s="362" t="s">
        <v>847</v>
      </c>
      <c r="B5" s="366">
        <v>10862</v>
      </c>
      <c r="C5" s="366">
        <v>3131</v>
      </c>
      <c r="D5" s="366">
        <v>1451</v>
      </c>
      <c r="E5" s="366">
        <v>1593</v>
      </c>
      <c r="F5" s="366">
        <v>1637</v>
      </c>
      <c r="G5" s="366">
        <v>1791</v>
      </c>
      <c r="H5" s="367">
        <v>925</v>
      </c>
      <c r="I5" s="2"/>
    </row>
    <row r="6" spans="1:9" ht="15" customHeight="1" collapsed="1">
      <c r="A6" s="31" t="s">
        <v>764</v>
      </c>
      <c r="B6" s="116">
        <v>13486</v>
      </c>
      <c r="C6" s="116">
        <v>3179</v>
      </c>
      <c r="D6" s="116">
        <v>2458</v>
      </c>
      <c r="E6" s="116">
        <v>2938</v>
      </c>
      <c r="F6" s="116">
        <v>2061</v>
      </c>
      <c r="G6" s="116">
        <v>2146</v>
      </c>
      <c r="H6" s="117">
        <v>1389</v>
      </c>
      <c r="I6" s="2"/>
    </row>
    <row r="7" spans="1:9" ht="21.95" customHeight="1">
      <c r="A7" s="26" t="s">
        <v>506</v>
      </c>
      <c r="B7" s="120">
        <v>13297</v>
      </c>
      <c r="C7" s="120">
        <v>3602</v>
      </c>
      <c r="D7" s="120">
        <v>3439</v>
      </c>
      <c r="E7" s="120">
        <v>2573</v>
      </c>
      <c r="F7" s="120">
        <v>1682</v>
      </c>
      <c r="G7" s="120">
        <v>1707</v>
      </c>
      <c r="H7" s="121">
        <v>1375</v>
      </c>
    </row>
    <row r="8" spans="1:9" ht="21.95" customHeight="1">
      <c r="A8" s="26" t="s">
        <v>162</v>
      </c>
      <c r="B8" s="120">
        <v>11881</v>
      </c>
      <c r="C8" s="120">
        <v>3396</v>
      </c>
      <c r="D8" s="120">
        <v>3172</v>
      </c>
      <c r="E8" s="120">
        <v>2519</v>
      </c>
      <c r="F8" s="120">
        <v>1765</v>
      </c>
      <c r="G8" s="120">
        <v>1399</v>
      </c>
      <c r="H8" s="121">
        <v>1052</v>
      </c>
    </row>
    <row r="9" spans="1:9" ht="21.95" customHeight="1">
      <c r="A9" s="26" t="s">
        <v>163</v>
      </c>
      <c r="B9" s="120">
        <v>13243</v>
      </c>
      <c r="C9" s="120">
        <v>3369</v>
      </c>
      <c r="D9" s="120">
        <v>3274</v>
      </c>
      <c r="E9" s="120">
        <v>2983</v>
      </c>
      <c r="F9" s="120">
        <v>2929</v>
      </c>
      <c r="G9" s="120">
        <v>1188</v>
      </c>
      <c r="H9" s="121">
        <v>863</v>
      </c>
    </row>
    <row r="10" spans="1:9" ht="21.95" customHeight="1">
      <c r="A10" s="26" t="s">
        <v>164</v>
      </c>
      <c r="B10" s="120">
        <v>11948</v>
      </c>
      <c r="C10" s="120">
        <v>2923</v>
      </c>
      <c r="D10" s="120">
        <v>2787</v>
      </c>
      <c r="E10" s="120">
        <v>2313</v>
      </c>
      <c r="F10" s="120">
        <v>2907</v>
      </c>
      <c r="G10" s="120">
        <v>1205</v>
      </c>
      <c r="H10" s="121">
        <v>996</v>
      </c>
    </row>
    <row r="11" spans="1:9" ht="21.95" customHeight="1">
      <c r="A11" s="26" t="s">
        <v>165</v>
      </c>
      <c r="B11" s="118">
        <v>13529</v>
      </c>
      <c r="C11" s="118">
        <v>3549</v>
      </c>
      <c r="D11" s="118">
        <v>3316</v>
      </c>
      <c r="E11" s="118">
        <v>2632</v>
      </c>
      <c r="F11" s="118">
        <v>2552</v>
      </c>
      <c r="G11" s="118">
        <v>1745</v>
      </c>
      <c r="H11" s="119">
        <v>1059</v>
      </c>
      <c r="I11" s="2"/>
    </row>
    <row r="12" spans="1:9" ht="21.95" customHeight="1">
      <c r="A12" s="26" t="s">
        <v>571</v>
      </c>
      <c r="B12" s="120">
        <v>11698</v>
      </c>
      <c r="C12" s="120">
        <v>3151</v>
      </c>
      <c r="D12" s="120">
        <v>2904</v>
      </c>
      <c r="E12" s="120">
        <v>2783</v>
      </c>
      <c r="F12" s="120">
        <v>2637</v>
      </c>
      <c r="G12" s="120">
        <v>2231</v>
      </c>
      <c r="H12" s="121">
        <v>1222</v>
      </c>
    </row>
    <row r="13" spans="1:9" ht="21.95" customHeight="1">
      <c r="A13" s="26" t="s">
        <v>572</v>
      </c>
      <c r="B13" s="120">
        <v>10056</v>
      </c>
      <c r="C13" s="120">
        <v>2632</v>
      </c>
      <c r="D13" s="120">
        <v>2592</v>
      </c>
      <c r="E13" s="120">
        <v>1987</v>
      </c>
      <c r="F13" s="120">
        <v>2410</v>
      </c>
      <c r="G13" s="120">
        <v>1941</v>
      </c>
      <c r="H13" s="121">
        <v>1294</v>
      </c>
    </row>
    <row r="14" spans="1:9" ht="21.95" customHeight="1">
      <c r="A14" s="26" t="s">
        <v>573</v>
      </c>
      <c r="B14" s="120">
        <v>9648</v>
      </c>
      <c r="C14" s="120">
        <v>2941</v>
      </c>
      <c r="D14" s="120">
        <v>2890</v>
      </c>
      <c r="E14" s="120">
        <v>2518</v>
      </c>
      <c r="F14" s="120">
        <v>3048</v>
      </c>
      <c r="G14" s="120">
        <v>2083</v>
      </c>
      <c r="H14" s="121">
        <v>1497</v>
      </c>
    </row>
    <row r="15" spans="1:9" ht="21.95" customHeight="1">
      <c r="A15" s="26" t="s">
        <v>574</v>
      </c>
      <c r="B15" s="120">
        <v>10077</v>
      </c>
      <c r="C15" s="120">
        <v>2943</v>
      </c>
      <c r="D15" s="120">
        <v>2849</v>
      </c>
      <c r="E15" s="120">
        <v>2771</v>
      </c>
      <c r="F15" s="120">
        <v>3115</v>
      </c>
      <c r="G15" s="120">
        <v>2183</v>
      </c>
      <c r="H15" s="121">
        <v>1341</v>
      </c>
    </row>
    <row r="16" spans="1:9" ht="21.95" customHeight="1">
      <c r="A16" s="26" t="s">
        <v>575</v>
      </c>
      <c r="B16" s="120">
        <v>10445</v>
      </c>
      <c r="C16" s="120">
        <v>3330</v>
      </c>
      <c r="D16" s="120">
        <v>3571</v>
      </c>
      <c r="E16" s="120">
        <v>3233</v>
      </c>
      <c r="F16" s="120">
        <v>4232</v>
      </c>
      <c r="G16" s="120">
        <v>2990</v>
      </c>
      <c r="H16" s="121">
        <v>1854</v>
      </c>
    </row>
    <row r="17" spans="1:9" ht="21.95" customHeight="1">
      <c r="A17" s="26" t="s">
        <v>848</v>
      </c>
      <c r="B17" s="368">
        <v>8001</v>
      </c>
      <c r="C17" s="368">
        <v>3369</v>
      </c>
      <c r="D17" s="368">
        <v>3279</v>
      </c>
      <c r="E17" s="368">
        <v>2643</v>
      </c>
      <c r="F17" s="368">
        <v>3326</v>
      </c>
      <c r="G17" s="368">
        <v>3783</v>
      </c>
      <c r="H17" s="369">
        <v>1615</v>
      </c>
    </row>
    <row r="18" spans="1:9" ht="21.95" customHeight="1">
      <c r="A18" s="26" t="s">
        <v>849</v>
      </c>
      <c r="B18" s="370">
        <v>7202</v>
      </c>
      <c r="C18" s="370">
        <v>3239</v>
      </c>
      <c r="D18" s="370">
        <v>3072</v>
      </c>
      <c r="E18" s="370">
        <v>2578</v>
      </c>
      <c r="F18" s="370">
        <v>3053</v>
      </c>
      <c r="G18" s="370">
        <v>3141</v>
      </c>
      <c r="H18" s="371">
        <v>1477</v>
      </c>
    </row>
    <row r="19" spans="1:9" ht="21.95" customHeight="1">
      <c r="A19" s="26" t="s">
        <v>850</v>
      </c>
      <c r="B19" s="370">
        <v>7310</v>
      </c>
      <c r="C19" s="370">
        <v>2787</v>
      </c>
      <c r="D19" s="370">
        <v>3311</v>
      </c>
      <c r="E19" s="370">
        <v>2896</v>
      </c>
      <c r="F19" s="370">
        <v>2206</v>
      </c>
      <c r="G19" s="370">
        <v>3364</v>
      </c>
      <c r="H19" s="371">
        <v>1482</v>
      </c>
    </row>
    <row r="20" spans="1:9" ht="21.95" customHeight="1">
      <c r="A20" s="26" t="s">
        <v>851</v>
      </c>
      <c r="B20" s="370">
        <v>8646</v>
      </c>
      <c r="C20" s="370">
        <v>2301</v>
      </c>
      <c r="D20" s="370">
        <v>1731</v>
      </c>
      <c r="E20" s="370">
        <v>4094</v>
      </c>
      <c r="F20" s="370">
        <v>3252</v>
      </c>
      <c r="G20" s="370">
        <v>3393</v>
      </c>
      <c r="H20" s="371">
        <v>1583</v>
      </c>
    </row>
    <row r="21" spans="1:9" ht="21.95" customHeight="1" thickBot="1">
      <c r="A21" s="27" t="s">
        <v>852</v>
      </c>
      <c r="B21" s="372">
        <v>8396</v>
      </c>
      <c r="C21" s="372">
        <v>2826</v>
      </c>
      <c r="D21" s="372">
        <v>1926</v>
      </c>
      <c r="E21" s="372">
        <v>4041</v>
      </c>
      <c r="F21" s="372">
        <v>2410</v>
      </c>
      <c r="G21" s="372">
        <v>3450</v>
      </c>
      <c r="H21" s="373">
        <v>1915</v>
      </c>
    </row>
    <row r="22" spans="1:9" ht="14.25" customHeight="1">
      <c r="A22" s="3"/>
      <c r="B22" s="3"/>
      <c r="C22" s="3"/>
      <c r="D22" s="3"/>
      <c r="E22" s="3"/>
      <c r="F22" s="3"/>
      <c r="G22" s="3"/>
      <c r="H22" s="3"/>
    </row>
    <row r="23" spans="1:9" ht="14.25" customHeight="1"/>
    <row r="24" spans="1:9" ht="14.25" thickBot="1">
      <c r="G24" s="3"/>
      <c r="H24" s="3"/>
    </row>
    <row r="25" spans="1:9" ht="14.25" customHeight="1">
      <c r="A25" s="209" t="s">
        <v>502</v>
      </c>
      <c r="B25" s="201" t="s">
        <v>507</v>
      </c>
      <c r="C25" s="201" t="s">
        <v>508</v>
      </c>
      <c r="D25" s="201" t="s">
        <v>509</v>
      </c>
      <c r="E25" s="201" t="s">
        <v>500</v>
      </c>
      <c r="F25" s="201" t="s">
        <v>501</v>
      </c>
      <c r="G25" s="419" t="s">
        <v>158</v>
      </c>
      <c r="H25" s="422"/>
    </row>
    <row r="26" spans="1:9" ht="7.5" customHeight="1">
      <c r="A26" s="23"/>
      <c r="B26" s="216" t="s">
        <v>100</v>
      </c>
      <c r="C26" s="216" t="s">
        <v>504</v>
      </c>
      <c r="D26" s="216" t="s">
        <v>505</v>
      </c>
      <c r="E26" s="216" t="s">
        <v>505</v>
      </c>
      <c r="F26" s="216" t="s">
        <v>505</v>
      </c>
      <c r="G26" s="699" t="s">
        <v>510</v>
      </c>
      <c r="H26" s="700"/>
    </row>
    <row r="27" spans="1:9" ht="26.25" hidden="1" customHeight="1" outlineLevel="1">
      <c r="A27" s="362" t="s">
        <v>499</v>
      </c>
      <c r="B27" s="195">
        <v>768</v>
      </c>
      <c r="C27" s="195">
        <v>787</v>
      </c>
      <c r="D27" s="195">
        <v>2000</v>
      </c>
      <c r="E27" s="195">
        <v>1306</v>
      </c>
      <c r="F27" s="195">
        <v>1324</v>
      </c>
      <c r="G27" s="701">
        <v>27575</v>
      </c>
      <c r="H27" s="702"/>
      <c r="I27" s="77"/>
    </row>
    <row r="28" spans="1:9" ht="15" customHeight="1" collapsed="1">
      <c r="A28" s="31" t="s">
        <v>854</v>
      </c>
      <c r="B28" s="218">
        <v>1014</v>
      </c>
      <c r="C28" s="218">
        <v>1054</v>
      </c>
      <c r="D28" s="218">
        <v>2908</v>
      </c>
      <c r="E28" s="218">
        <v>2094</v>
      </c>
      <c r="F28" s="218">
        <v>2672</v>
      </c>
      <c r="G28" s="703">
        <v>37399</v>
      </c>
      <c r="H28" s="704"/>
      <c r="I28" s="77"/>
    </row>
    <row r="29" spans="1:9" ht="21.95" customHeight="1">
      <c r="A29" s="26" t="s">
        <v>506</v>
      </c>
      <c r="B29" s="214">
        <v>668</v>
      </c>
      <c r="C29" s="214">
        <v>644</v>
      </c>
      <c r="D29" s="214">
        <v>3267</v>
      </c>
      <c r="E29" s="214">
        <v>2257</v>
      </c>
      <c r="F29" s="214">
        <v>2673</v>
      </c>
      <c r="G29" s="424">
        <f t="shared" ref="G29:G37" si="0">SUM(B29:F29)+B7+C7+D7+E7+F7+G7+H7</f>
        <v>37184</v>
      </c>
      <c r="H29" s="568"/>
      <c r="I29" s="77"/>
    </row>
    <row r="30" spans="1:9" ht="21.95" customHeight="1">
      <c r="A30" s="26" t="s">
        <v>162</v>
      </c>
      <c r="B30" s="214">
        <v>484</v>
      </c>
      <c r="C30" s="214">
        <v>483</v>
      </c>
      <c r="D30" s="214">
        <v>3293</v>
      </c>
      <c r="E30" s="214">
        <v>1938</v>
      </c>
      <c r="F30" s="214">
        <v>2595</v>
      </c>
      <c r="G30" s="424">
        <f t="shared" si="0"/>
        <v>33977</v>
      </c>
      <c r="H30" s="568"/>
      <c r="I30" s="77"/>
    </row>
    <row r="31" spans="1:9" ht="21.95" customHeight="1">
      <c r="A31" s="26" t="s">
        <v>163</v>
      </c>
      <c r="B31" s="214">
        <v>708</v>
      </c>
      <c r="C31" s="214">
        <v>721</v>
      </c>
      <c r="D31" s="214">
        <v>2698</v>
      </c>
      <c r="E31" s="214">
        <v>1793</v>
      </c>
      <c r="F31" s="214">
        <v>2712</v>
      </c>
      <c r="G31" s="424">
        <f t="shared" si="0"/>
        <v>36481</v>
      </c>
      <c r="H31" s="568"/>
      <c r="I31" s="77"/>
    </row>
    <row r="32" spans="1:9" ht="21.95" customHeight="1">
      <c r="A32" s="26" t="s">
        <v>164</v>
      </c>
      <c r="B32" s="214">
        <v>439</v>
      </c>
      <c r="C32" s="214">
        <v>440</v>
      </c>
      <c r="D32" s="214">
        <v>2777</v>
      </c>
      <c r="E32" s="214">
        <v>1609</v>
      </c>
      <c r="F32" s="214">
        <v>2275</v>
      </c>
      <c r="G32" s="424">
        <f t="shared" si="0"/>
        <v>32619</v>
      </c>
      <c r="H32" s="568"/>
      <c r="I32" s="77"/>
    </row>
    <row r="33" spans="1:9" ht="21.95" customHeight="1">
      <c r="A33" s="26" t="s">
        <v>719</v>
      </c>
      <c r="B33" s="214">
        <v>638</v>
      </c>
      <c r="C33" s="214">
        <v>628</v>
      </c>
      <c r="D33" s="214">
        <v>2783</v>
      </c>
      <c r="E33" s="214">
        <v>1909</v>
      </c>
      <c r="F33" s="214">
        <v>3044</v>
      </c>
      <c r="G33" s="707">
        <f t="shared" si="0"/>
        <v>37384</v>
      </c>
      <c r="H33" s="708"/>
      <c r="I33" s="77"/>
    </row>
    <row r="34" spans="1:9" ht="21.95" customHeight="1">
      <c r="A34" s="26" t="s">
        <v>571</v>
      </c>
      <c r="B34" s="71">
        <v>582</v>
      </c>
      <c r="C34" s="71">
        <v>575</v>
      </c>
      <c r="D34" s="71">
        <v>3028</v>
      </c>
      <c r="E34" s="71">
        <v>2051</v>
      </c>
      <c r="F34" s="71">
        <v>2896</v>
      </c>
      <c r="G34" s="608">
        <f t="shared" si="0"/>
        <v>35758</v>
      </c>
      <c r="H34" s="705"/>
      <c r="I34" s="77"/>
    </row>
    <row r="35" spans="1:9" ht="21.95" customHeight="1">
      <c r="A35" s="26" t="s">
        <v>572</v>
      </c>
      <c r="B35" s="71">
        <v>366</v>
      </c>
      <c r="C35" s="71">
        <v>379</v>
      </c>
      <c r="D35" s="71">
        <v>2807</v>
      </c>
      <c r="E35" s="71">
        <v>2163</v>
      </c>
      <c r="F35" s="71">
        <v>2212</v>
      </c>
      <c r="G35" s="608">
        <f t="shared" si="0"/>
        <v>30839</v>
      </c>
      <c r="H35" s="705"/>
      <c r="I35" s="77"/>
    </row>
    <row r="36" spans="1:9" ht="21.95" customHeight="1">
      <c r="A36" s="26" t="s">
        <v>573</v>
      </c>
      <c r="B36" s="71">
        <v>334</v>
      </c>
      <c r="C36" s="71">
        <v>426</v>
      </c>
      <c r="D36" s="71">
        <v>2600</v>
      </c>
      <c r="E36" s="71">
        <v>2136</v>
      </c>
      <c r="F36" s="71">
        <v>2516</v>
      </c>
      <c r="G36" s="608">
        <f t="shared" si="0"/>
        <v>32637</v>
      </c>
      <c r="H36" s="705"/>
      <c r="I36" s="77"/>
    </row>
    <row r="37" spans="1:9" ht="21.95" customHeight="1">
      <c r="A37" s="26" t="s">
        <v>574</v>
      </c>
      <c r="B37" s="71">
        <v>256</v>
      </c>
      <c r="C37" s="71">
        <v>432</v>
      </c>
      <c r="D37" s="71">
        <v>2128</v>
      </c>
      <c r="E37" s="71">
        <v>1470</v>
      </c>
      <c r="F37" s="71">
        <v>2012</v>
      </c>
      <c r="G37" s="608">
        <f t="shared" si="0"/>
        <v>31577</v>
      </c>
      <c r="H37" s="705"/>
      <c r="I37" s="77"/>
    </row>
    <row r="38" spans="1:9" ht="21.95" customHeight="1">
      <c r="A38" s="26" t="s">
        <v>853</v>
      </c>
      <c r="B38" s="71">
        <v>312</v>
      </c>
      <c r="C38" s="71">
        <v>367</v>
      </c>
      <c r="D38" s="71">
        <v>1962</v>
      </c>
      <c r="E38" s="71">
        <v>1868</v>
      </c>
      <c r="F38" s="71">
        <v>2430</v>
      </c>
      <c r="G38" s="608">
        <f t="shared" ref="G38" si="1">SUM(B38:F38)+B15+C15+D15+E15+F15+G15+H15</f>
        <v>32218</v>
      </c>
      <c r="H38" s="705"/>
      <c r="I38" s="77"/>
    </row>
    <row r="39" spans="1:9" ht="21.95" customHeight="1">
      <c r="A39" s="26" t="s">
        <v>848</v>
      </c>
      <c r="B39" s="71">
        <v>325</v>
      </c>
      <c r="C39" s="71">
        <v>358</v>
      </c>
      <c r="D39" s="71">
        <v>1872</v>
      </c>
      <c r="E39" s="71">
        <v>2357</v>
      </c>
      <c r="F39" s="71">
        <v>2394</v>
      </c>
      <c r="G39" s="608">
        <f>SUM(B17:H17,B39:F39)</f>
        <v>33322</v>
      </c>
      <c r="H39" s="705"/>
      <c r="I39" s="77"/>
    </row>
    <row r="40" spans="1:9" ht="21.95" customHeight="1">
      <c r="A40" s="26" t="s">
        <v>849</v>
      </c>
      <c r="B40" s="71">
        <v>178</v>
      </c>
      <c r="C40" s="71">
        <v>154</v>
      </c>
      <c r="D40" s="71">
        <v>1598</v>
      </c>
      <c r="E40" s="71">
        <v>2441</v>
      </c>
      <c r="F40" s="71">
        <v>2342</v>
      </c>
      <c r="G40" s="608">
        <f>SUM(B40:F40,B18:H18)</f>
        <v>30475</v>
      </c>
      <c r="H40" s="705"/>
      <c r="I40" s="77"/>
    </row>
    <row r="41" spans="1:9" ht="21.95" customHeight="1">
      <c r="A41" s="26" t="s">
        <v>850</v>
      </c>
      <c r="B41" s="71">
        <v>507</v>
      </c>
      <c r="C41" s="71">
        <v>235</v>
      </c>
      <c r="D41" s="71">
        <v>1361</v>
      </c>
      <c r="E41" s="71">
        <v>2459</v>
      </c>
      <c r="F41" s="71">
        <v>2208</v>
      </c>
      <c r="G41" s="608">
        <f>SUM(B19:H19,B41:F41)</f>
        <v>30126</v>
      </c>
      <c r="H41" s="705"/>
      <c r="I41" s="77"/>
    </row>
    <row r="42" spans="1:9" ht="21.95" customHeight="1">
      <c r="A42" s="26" t="s">
        <v>851</v>
      </c>
      <c r="B42" s="71">
        <v>585</v>
      </c>
      <c r="C42" s="71">
        <v>245</v>
      </c>
      <c r="D42" s="71">
        <v>1368</v>
      </c>
      <c r="E42" s="71">
        <v>1999</v>
      </c>
      <c r="F42" s="71">
        <v>1800</v>
      </c>
      <c r="G42" s="608">
        <f>SUM(B20:H20,B42:F42)</f>
        <v>30997</v>
      </c>
      <c r="H42" s="705"/>
      <c r="I42" s="77"/>
    </row>
    <row r="43" spans="1:9" ht="21.95" customHeight="1" thickBot="1">
      <c r="A43" s="27" t="s">
        <v>852</v>
      </c>
      <c r="B43" s="101">
        <v>487</v>
      </c>
      <c r="C43" s="101">
        <v>406</v>
      </c>
      <c r="D43" s="101">
        <v>1176</v>
      </c>
      <c r="E43" s="101">
        <v>1956</v>
      </c>
      <c r="F43" s="101">
        <v>1835</v>
      </c>
      <c r="G43" s="610">
        <f>SUM(B43:F43,B21:H21)</f>
        <v>30824</v>
      </c>
      <c r="H43" s="706"/>
      <c r="I43" s="77"/>
    </row>
    <row r="44" spans="1:9" ht="18" customHeight="1">
      <c r="A44" s="697" t="s">
        <v>762</v>
      </c>
      <c r="B44" s="697"/>
      <c r="C44" s="697"/>
      <c r="D44" s="697"/>
      <c r="E44" s="614" t="s">
        <v>511</v>
      </c>
      <c r="F44" s="614"/>
      <c r="G44" s="614"/>
      <c r="H44" s="614"/>
      <c r="I44" s="1"/>
    </row>
  </sheetData>
  <mergeCells count="22">
    <mergeCell ref="G43:H43"/>
    <mergeCell ref="A1:F1"/>
    <mergeCell ref="G33:H33"/>
    <mergeCell ref="G32:H32"/>
    <mergeCell ref="G34:H34"/>
    <mergeCell ref="G35:H35"/>
    <mergeCell ref="A44:D44"/>
    <mergeCell ref="E44:H44"/>
    <mergeCell ref="G25:H25"/>
    <mergeCell ref="G26:H26"/>
    <mergeCell ref="G27:H27"/>
    <mergeCell ref="G28:H28"/>
    <mergeCell ref="G29:H29"/>
    <mergeCell ref="G30:H30"/>
    <mergeCell ref="G31:H31"/>
    <mergeCell ref="G37:H37"/>
    <mergeCell ref="G36:H36"/>
    <mergeCell ref="G38:H38"/>
    <mergeCell ref="G39:H39"/>
    <mergeCell ref="G40:H40"/>
    <mergeCell ref="G41:H41"/>
    <mergeCell ref="G42:H42"/>
  </mergeCells>
  <phoneticPr fontId="2"/>
  <pageMargins left="0.78740157480314965" right="0.78740157480314965" top="0.59055118110236227" bottom="0.39370078740157483" header="0.51181102362204722" footer="0.31496062992125984"/>
  <pageSetup paperSize="9" firstPageNumber="188" orientation="portrait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view="pageBreakPreview" zoomScaleNormal="100" zoomScaleSheetLayoutView="100" workbookViewId="0">
      <selection activeCell="A2" sqref="A2"/>
    </sheetView>
  </sheetViews>
  <sheetFormatPr defaultRowHeight="13.5" outlineLevelRow="1"/>
  <cols>
    <col min="1" max="1" width="10.25" customWidth="1"/>
    <col min="2" max="6" width="6.375" customWidth="1"/>
  </cols>
  <sheetData>
    <row r="1" spans="1:16" ht="22.5" customHeight="1">
      <c r="A1" s="417" t="s">
        <v>894</v>
      </c>
      <c r="B1" s="417"/>
      <c r="C1" s="417"/>
      <c r="D1" s="417"/>
      <c r="E1" s="418"/>
      <c r="F1" s="418"/>
      <c r="G1" s="418"/>
      <c r="H1" s="418"/>
      <c r="I1" s="418"/>
      <c r="J1" s="418"/>
    </row>
    <row r="2" spans="1:16" ht="22.5" customHeight="1" thickBot="1">
      <c r="M2" s="416" t="s">
        <v>285</v>
      </c>
      <c r="N2" s="416"/>
      <c r="O2" s="416"/>
      <c r="P2" s="416"/>
    </row>
    <row r="3" spans="1:16" ht="15" customHeight="1">
      <c r="A3" s="20"/>
      <c r="B3" s="419" t="s">
        <v>96</v>
      </c>
      <c r="C3" s="419"/>
      <c r="D3" s="419"/>
      <c r="E3" s="419"/>
      <c r="F3" s="420"/>
      <c r="G3" s="419" t="s">
        <v>127</v>
      </c>
      <c r="H3" s="419"/>
      <c r="I3" s="419"/>
      <c r="J3" s="419"/>
      <c r="K3" s="419"/>
      <c r="L3" s="419" t="s">
        <v>95</v>
      </c>
      <c r="M3" s="419"/>
      <c r="N3" s="419"/>
      <c r="O3" s="419"/>
      <c r="P3" s="422"/>
    </row>
    <row r="4" spans="1:16">
      <c r="A4" s="28" t="s">
        <v>90</v>
      </c>
      <c r="B4" s="415" t="s">
        <v>206</v>
      </c>
      <c r="C4" s="415" t="s">
        <v>207</v>
      </c>
      <c r="D4" s="415" t="s">
        <v>128</v>
      </c>
      <c r="E4" s="415" t="s">
        <v>204</v>
      </c>
      <c r="F4" s="59" t="s">
        <v>129</v>
      </c>
      <c r="G4" s="423" t="s">
        <v>206</v>
      </c>
      <c r="H4" s="423" t="s">
        <v>207</v>
      </c>
      <c r="I4" s="423" t="s">
        <v>128</v>
      </c>
      <c r="J4" s="423" t="s">
        <v>204</v>
      </c>
      <c r="K4" s="39" t="s">
        <v>129</v>
      </c>
      <c r="L4" s="423" t="s">
        <v>206</v>
      </c>
      <c r="M4" s="423" t="s">
        <v>207</v>
      </c>
      <c r="N4" s="423" t="s">
        <v>128</v>
      </c>
      <c r="O4" s="423" t="s">
        <v>204</v>
      </c>
      <c r="P4" s="29" t="s">
        <v>129</v>
      </c>
    </row>
    <row r="5" spans="1:16">
      <c r="A5" s="17"/>
      <c r="B5" s="415"/>
      <c r="C5" s="415"/>
      <c r="D5" s="415"/>
      <c r="E5" s="415"/>
      <c r="F5" s="60" t="s">
        <v>130</v>
      </c>
      <c r="G5" s="423"/>
      <c r="H5" s="423"/>
      <c r="I5" s="423"/>
      <c r="J5" s="423"/>
      <c r="K5" s="40" t="s">
        <v>130</v>
      </c>
      <c r="L5" s="423"/>
      <c r="M5" s="423"/>
      <c r="N5" s="423"/>
      <c r="O5" s="423"/>
      <c r="P5" s="30" t="s">
        <v>130</v>
      </c>
    </row>
    <row r="6" spans="1:16" ht="7.5" customHeight="1">
      <c r="A6" s="23"/>
      <c r="B6" s="24" t="s">
        <v>89</v>
      </c>
      <c r="C6" s="24" t="s">
        <v>0</v>
      </c>
      <c r="D6" s="24" t="s">
        <v>0</v>
      </c>
      <c r="E6" s="24" t="s">
        <v>1</v>
      </c>
      <c r="F6" s="61" t="s">
        <v>0</v>
      </c>
      <c r="G6" s="24" t="s">
        <v>100</v>
      </c>
      <c r="H6" s="24" t="s">
        <v>2</v>
      </c>
      <c r="I6" s="24" t="s">
        <v>2</v>
      </c>
      <c r="J6" s="24" t="s">
        <v>2</v>
      </c>
      <c r="K6" s="24" t="s">
        <v>2</v>
      </c>
      <c r="L6" s="24" t="s">
        <v>27</v>
      </c>
      <c r="M6" s="24" t="s">
        <v>27</v>
      </c>
      <c r="N6" s="24" t="s">
        <v>27</v>
      </c>
      <c r="O6" s="24" t="s">
        <v>27</v>
      </c>
      <c r="P6" s="25" t="s">
        <v>27</v>
      </c>
    </row>
    <row r="7" spans="1:16" s="6" customFormat="1" ht="21" hidden="1" customHeight="1" outlineLevel="1">
      <c r="A7" s="31" t="s">
        <v>254</v>
      </c>
      <c r="B7" s="32">
        <v>12</v>
      </c>
      <c r="C7" s="32">
        <v>2</v>
      </c>
      <c r="D7" s="32">
        <v>1</v>
      </c>
      <c r="E7" s="32">
        <v>3</v>
      </c>
      <c r="F7" s="62">
        <v>3</v>
      </c>
      <c r="G7" s="32">
        <v>2566</v>
      </c>
      <c r="H7" s="32">
        <v>1308</v>
      </c>
      <c r="I7" s="32">
        <v>1135</v>
      </c>
      <c r="J7" s="32">
        <v>360</v>
      </c>
      <c r="K7" s="32">
        <v>108</v>
      </c>
      <c r="L7" s="32">
        <v>112</v>
      </c>
      <c r="M7" s="32">
        <v>58</v>
      </c>
      <c r="N7" s="32">
        <v>63</v>
      </c>
      <c r="O7" s="32">
        <v>13</v>
      </c>
      <c r="P7" s="33">
        <v>7</v>
      </c>
    </row>
    <row r="8" spans="1:16" s="6" customFormat="1" ht="21" hidden="1" customHeight="1" outlineLevel="1">
      <c r="A8" s="26" t="s">
        <v>255</v>
      </c>
      <c r="B8" s="34">
        <v>12</v>
      </c>
      <c r="C8" s="34">
        <v>2</v>
      </c>
      <c r="D8" s="34">
        <v>1</v>
      </c>
      <c r="E8" s="34">
        <v>3</v>
      </c>
      <c r="F8" s="63">
        <v>3</v>
      </c>
      <c r="G8" s="34">
        <v>2522</v>
      </c>
      <c r="H8" s="34">
        <v>1310</v>
      </c>
      <c r="I8" s="34">
        <v>1143</v>
      </c>
      <c r="J8" s="34">
        <v>362</v>
      </c>
      <c r="K8" s="34">
        <v>151</v>
      </c>
      <c r="L8" s="34">
        <v>110</v>
      </c>
      <c r="M8" s="34">
        <v>60</v>
      </c>
      <c r="N8" s="34">
        <v>63</v>
      </c>
      <c r="O8" s="34">
        <v>13</v>
      </c>
      <c r="P8" s="35">
        <v>9</v>
      </c>
    </row>
    <row r="9" spans="1:16" s="6" customFormat="1" ht="21" hidden="1" customHeight="1" outlineLevel="1">
      <c r="A9" s="26" t="s">
        <v>256</v>
      </c>
      <c r="B9" s="34">
        <v>12</v>
      </c>
      <c r="C9" s="34">
        <v>2</v>
      </c>
      <c r="D9" s="34">
        <v>1</v>
      </c>
      <c r="E9" s="34">
        <v>3</v>
      </c>
      <c r="F9" s="63">
        <v>3</v>
      </c>
      <c r="G9" s="34">
        <v>2451</v>
      </c>
      <c r="H9" s="34">
        <v>1374</v>
      </c>
      <c r="I9" s="34">
        <v>1118</v>
      </c>
      <c r="J9" s="34">
        <v>376</v>
      </c>
      <c r="K9" s="34">
        <v>146</v>
      </c>
      <c r="L9" s="34">
        <v>107</v>
      </c>
      <c r="M9" s="34">
        <v>62</v>
      </c>
      <c r="N9" s="34">
        <v>63</v>
      </c>
      <c r="O9" s="34">
        <v>14</v>
      </c>
      <c r="P9" s="35">
        <v>12</v>
      </c>
    </row>
    <row r="10" spans="1:16" s="6" customFormat="1" ht="21" hidden="1" customHeight="1" outlineLevel="1">
      <c r="A10" s="26" t="s">
        <v>257</v>
      </c>
      <c r="B10" s="34">
        <v>12</v>
      </c>
      <c r="C10" s="34">
        <v>2</v>
      </c>
      <c r="D10" s="34">
        <v>2</v>
      </c>
      <c r="E10" s="34">
        <v>3</v>
      </c>
      <c r="F10" s="63">
        <v>3</v>
      </c>
      <c r="G10" s="34">
        <v>2464</v>
      </c>
      <c r="H10" s="34">
        <v>1289</v>
      </c>
      <c r="I10" s="34">
        <v>1100</v>
      </c>
      <c r="J10" s="34">
        <v>404</v>
      </c>
      <c r="K10" s="34">
        <v>114</v>
      </c>
      <c r="L10" s="34">
        <v>116</v>
      </c>
      <c r="M10" s="34">
        <v>58</v>
      </c>
      <c r="N10" s="34">
        <v>72</v>
      </c>
      <c r="O10" s="34">
        <v>17</v>
      </c>
      <c r="P10" s="35">
        <v>12</v>
      </c>
    </row>
    <row r="11" spans="1:16" s="6" customFormat="1" ht="21" hidden="1" customHeight="1" outlineLevel="1">
      <c r="A11" s="26" t="s">
        <v>258</v>
      </c>
      <c r="B11" s="34">
        <v>12</v>
      </c>
      <c r="C11" s="34">
        <v>2</v>
      </c>
      <c r="D11" s="34">
        <v>2</v>
      </c>
      <c r="E11" s="34">
        <v>3</v>
      </c>
      <c r="F11" s="63">
        <v>3</v>
      </c>
      <c r="G11" s="34">
        <v>2518</v>
      </c>
      <c r="H11" s="34">
        <v>1196</v>
      </c>
      <c r="I11" s="34">
        <v>1088</v>
      </c>
      <c r="J11" s="34">
        <v>461</v>
      </c>
      <c r="K11" s="34">
        <v>99</v>
      </c>
      <c r="L11" s="34">
        <v>120</v>
      </c>
      <c r="M11" s="34">
        <v>58</v>
      </c>
      <c r="N11" s="34">
        <v>72</v>
      </c>
      <c r="O11" s="34">
        <v>19</v>
      </c>
      <c r="P11" s="35">
        <v>8</v>
      </c>
    </row>
    <row r="12" spans="1:16" s="6" customFormat="1" ht="21" hidden="1" customHeight="1" outlineLevel="1">
      <c r="A12" s="26" t="s">
        <v>259</v>
      </c>
      <c r="B12" s="34">
        <v>12</v>
      </c>
      <c r="C12" s="34">
        <v>2</v>
      </c>
      <c r="D12" s="34">
        <v>2</v>
      </c>
      <c r="E12" s="34">
        <v>3</v>
      </c>
      <c r="F12" s="63">
        <v>3</v>
      </c>
      <c r="G12" s="34">
        <v>2539</v>
      </c>
      <c r="H12" s="34">
        <v>1186</v>
      </c>
      <c r="I12" s="34">
        <v>1093</v>
      </c>
      <c r="J12" s="34">
        <v>470</v>
      </c>
      <c r="K12" s="34">
        <v>87</v>
      </c>
      <c r="L12" s="34">
        <v>124</v>
      </c>
      <c r="M12" s="34">
        <v>54</v>
      </c>
      <c r="N12" s="34">
        <v>72</v>
      </c>
      <c r="O12" s="34">
        <v>18</v>
      </c>
      <c r="P12" s="35">
        <v>8</v>
      </c>
    </row>
    <row r="13" spans="1:16" s="6" customFormat="1" ht="21" hidden="1" customHeight="1" outlineLevel="1">
      <c r="A13" s="26" t="s">
        <v>260</v>
      </c>
      <c r="B13" s="34">
        <v>12</v>
      </c>
      <c r="C13" s="34">
        <v>2</v>
      </c>
      <c r="D13" s="34">
        <v>2</v>
      </c>
      <c r="E13" s="34">
        <v>3</v>
      </c>
      <c r="F13" s="63">
        <v>3</v>
      </c>
      <c r="G13" s="34">
        <v>2560</v>
      </c>
      <c r="H13" s="34">
        <v>1170</v>
      </c>
      <c r="I13" s="34">
        <v>1082</v>
      </c>
      <c r="J13" s="34">
        <v>464</v>
      </c>
      <c r="K13" s="34">
        <v>90</v>
      </c>
      <c r="L13" s="34">
        <v>124</v>
      </c>
      <c r="M13" s="34">
        <v>54</v>
      </c>
      <c r="N13" s="34">
        <v>75</v>
      </c>
      <c r="O13" s="34">
        <v>18</v>
      </c>
      <c r="P13" s="35">
        <v>8</v>
      </c>
    </row>
    <row r="14" spans="1:16" s="6" customFormat="1" ht="21" hidden="1" customHeight="1" outlineLevel="1">
      <c r="A14" s="26" t="s">
        <v>261</v>
      </c>
      <c r="B14" s="34">
        <v>13</v>
      </c>
      <c r="C14" s="34">
        <v>2</v>
      </c>
      <c r="D14" s="34">
        <v>2</v>
      </c>
      <c r="E14" s="34">
        <v>3</v>
      </c>
      <c r="F14" s="63">
        <v>3</v>
      </c>
      <c r="G14" s="34">
        <v>2586</v>
      </c>
      <c r="H14" s="34">
        <v>1180</v>
      </c>
      <c r="I14" s="34">
        <v>1092</v>
      </c>
      <c r="J14" s="34">
        <v>427</v>
      </c>
      <c r="K14" s="34">
        <v>82</v>
      </c>
      <c r="L14" s="34">
        <v>134</v>
      </c>
      <c r="M14" s="34">
        <v>54</v>
      </c>
      <c r="N14" s="34">
        <v>75</v>
      </c>
      <c r="O14" s="34">
        <v>18</v>
      </c>
      <c r="P14" s="35">
        <v>8</v>
      </c>
    </row>
    <row r="15" spans="1:16" s="6" customFormat="1" ht="21" hidden="1" customHeight="1" outlineLevel="1">
      <c r="A15" s="26" t="s">
        <v>262</v>
      </c>
      <c r="B15" s="34">
        <v>13</v>
      </c>
      <c r="C15" s="34">
        <v>2</v>
      </c>
      <c r="D15" s="34">
        <v>2</v>
      </c>
      <c r="E15" s="34">
        <v>3</v>
      </c>
      <c r="F15" s="63">
        <v>3</v>
      </c>
      <c r="G15" s="34">
        <v>2640</v>
      </c>
      <c r="H15" s="34">
        <v>1161</v>
      </c>
      <c r="I15" s="34">
        <v>1069</v>
      </c>
      <c r="J15" s="34">
        <v>389</v>
      </c>
      <c r="K15" s="34">
        <v>79</v>
      </c>
      <c r="L15" s="34">
        <v>130</v>
      </c>
      <c r="M15" s="34">
        <v>53</v>
      </c>
      <c r="N15" s="34">
        <v>76</v>
      </c>
      <c r="O15" s="34">
        <v>16</v>
      </c>
      <c r="P15" s="35">
        <v>7</v>
      </c>
    </row>
    <row r="16" spans="1:16" s="6" customFormat="1" ht="21" hidden="1" customHeight="1" outlineLevel="1">
      <c r="A16" s="26" t="s">
        <v>263</v>
      </c>
      <c r="B16" s="34">
        <v>13</v>
      </c>
      <c r="C16" s="34">
        <v>2</v>
      </c>
      <c r="D16" s="34">
        <v>2</v>
      </c>
      <c r="E16" s="34">
        <v>3</v>
      </c>
      <c r="F16" s="63">
        <v>3</v>
      </c>
      <c r="G16" s="34">
        <v>2614</v>
      </c>
      <c r="H16" s="34">
        <v>1211</v>
      </c>
      <c r="I16" s="34">
        <v>1026</v>
      </c>
      <c r="J16" s="34">
        <v>374</v>
      </c>
      <c r="K16" s="34">
        <v>49</v>
      </c>
      <c r="L16" s="34">
        <v>134</v>
      </c>
      <c r="M16" s="34">
        <v>56</v>
      </c>
      <c r="N16" s="34">
        <v>76</v>
      </c>
      <c r="O16" s="34">
        <v>17</v>
      </c>
      <c r="P16" s="35">
        <v>5</v>
      </c>
    </row>
    <row r="17" spans="1:16" s="6" customFormat="1" ht="21" hidden="1" customHeight="1" outlineLevel="1">
      <c r="A17" s="26" t="s">
        <v>264</v>
      </c>
      <c r="B17" s="34">
        <v>11</v>
      </c>
      <c r="C17" s="34">
        <v>2</v>
      </c>
      <c r="D17" s="34">
        <v>2</v>
      </c>
      <c r="E17" s="34">
        <v>3</v>
      </c>
      <c r="F17" s="63">
        <v>2</v>
      </c>
      <c r="G17" s="34">
        <v>2539</v>
      </c>
      <c r="H17" s="34">
        <v>1249</v>
      </c>
      <c r="I17" s="34">
        <v>993</v>
      </c>
      <c r="J17" s="34">
        <v>354</v>
      </c>
      <c r="K17" s="34">
        <v>33</v>
      </c>
      <c r="L17" s="34">
        <v>127</v>
      </c>
      <c r="M17" s="34">
        <v>57</v>
      </c>
      <c r="N17" s="34">
        <v>78</v>
      </c>
      <c r="O17" s="34">
        <v>15</v>
      </c>
      <c r="P17" s="35">
        <v>3</v>
      </c>
    </row>
    <row r="18" spans="1:16" s="6" customFormat="1" ht="21" hidden="1" customHeight="1" outlineLevel="1">
      <c r="A18" s="26" t="s">
        <v>265</v>
      </c>
      <c r="B18" s="34">
        <v>11</v>
      </c>
      <c r="C18" s="34">
        <v>2</v>
      </c>
      <c r="D18" s="34">
        <v>2</v>
      </c>
      <c r="E18" s="34">
        <v>3</v>
      </c>
      <c r="F18" s="63">
        <v>2</v>
      </c>
      <c r="G18" s="34">
        <v>2439</v>
      </c>
      <c r="H18" s="34">
        <v>1289</v>
      </c>
      <c r="I18" s="34">
        <v>990</v>
      </c>
      <c r="J18" s="34">
        <v>370</v>
      </c>
      <c r="K18" s="34">
        <v>35</v>
      </c>
      <c r="L18" s="34">
        <v>127</v>
      </c>
      <c r="M18" s="34">
        <v>57</v>
      </c>
      <c r="N18" s="34">
        <v>78</v>
      </c>
      <c r="O18" s="34">
        <v>16</v>
      </c>
      <c r="P18" s="35">
        <v>3</v>
      </c>
    </row>
    <row r="19" spans="1:16" s="6" customFormat="1" ht="21" hidden="1" customHeight="1" outlineLevel="1">
      <c r="A19" s="26" t="s">
        <v>266</v>
      </c>
      <c r="B19" s="34">
        <v>11</v>
      </c>
      <c r="C19" s="34">
        <v>2</v>
      </c>
      <c r="D19" s="34">
        <v>2</v>
      </c>
      <c r="E19" s="34">
        <v>3</v>
      </c>
      <c r="F19" s="63">
        <v>2</v>
      </c>
      <c r="G19" s="34">
        <v>2359</v>
      </c>
      <c r="H19" s="34">
        <v>1279</v>
      </c>
      <c r="I19" s="34">
        <v>979</v>
      </c>
      <c r="J19" s="34">
        <v>357</v>
      </c>
      <c r="K19" s="34">
        <v>39</v>
      </c>
      <c r="L19" s="34">
        <v>127</v>
      </c>
      <c r="M19" s="34">
        <v>59</v>
      </c>
      <c r="N19" s="34">
        <v>78</v>
      </c>
      <c r="O19" s="34">
        <v>15</v>
      </c>
      <c r="P19" s="35">
        <v>2</v>
      </c>
    </row>
    <row r="20" spans="1:16" s="6" customFormat="1" ht="21" hidden="1" customHeight="1" outlineLevel="1">
      <c r="A20" s="26" t="s">
        <v>267</v>
      </c>
      <c r="B20" s="34">
        <v>11</v>
      </c>
      <c r="C20" s="34">
        <v>2</v>
      </c>
      <c r="D20" s="34">
        <v>2</v>
      </c>
      <c r="E20" s="34">
        <v>3</v>
      </c>
      <c r="F20" s="63">
        <v>2</v>
      </c>
      <c r="G20" s="34">
        <v>2279</v>
      </c>
      <c r="H20" s="34">
        <v>1265</v>
      </c>
      <c r="I20" s="34">
        <v>1019</v>
      </c>
      <c r="J20" s="34">
        <v>360</v>
      </c>
      <c r="K20" s="34">
        <v>108</v>
      </c>
      <c r="L20" s="34">
        <v>125</v>
      </c>
      <c r="M20" s="34">
        <v>57</v>
      </c>
      <c r="N20" s="34">
        <v>78</v>
      </c>
      <c r="O20" s="34">
        <v>15</v>
      </c>
      <c r="P20" s="35">
        <v>6</v>
      </c>
    </row>
    <row r="21" spans="1:16" s="6" customFormat="1" ht="21" hidden="1" customHeight="1" outlineLevel="1">
      <c r="A21" s="26" t="s">
        <v>523</v>
      </c>
      <c r="B21" s="34">
        <v>10</v>
      </c>
      <c r="C21" s="34">
        <v>2</v>
      </c>
      <c r="D21" s="34">
        <v>2</v>
      </c>
      <c r="E21" s="34">
        <v>3</v>
      </c>
      <c r="F21" s="63">
        <v>2</v>
      </c>
      <c r="G21" s="34">
        <v>2187</v>
      </c>
      <c r="H21" s="34">
        <v>1222</v>
      </c>
      <c r="I21" s="34">
        <v>1040</v>
      </c>
      <c r="J21" s="34">
        <v>361</v>
      </c>
      <c r="K21" s="34">
        <v>134</v>
      </c>
      <c r="L21" s="34">
        <v>121</v>
      </c>
      <c r="M21" s="34">
        <v>60</v>
      </c>
      <c r="N21" s="34">
        <v>79</v>
      </c>
      <c r="O21" s="34">
        <v>16</v>
      </c>
      <c r="P21" s="35">
        <v>8</v>
      </c>
    </row>
    <row r="22" spans="1:16" s="6" customFormat="1" ht="21" hidden="1" customHeight="1" outlineLevel="1">
      <c r="A22" s="26" t="s">
        <v>268</v>
      </c>
      <c r="B22" s="34">
        <v>9</v>
      </c>
      <c r="C22" s="34">
        <v>2</v>
      </c>
      <c r="D22" s="34">
        <v>2</v>
      </c>
      <c r="E22" s="34">
        <v>3</v>
      </c>
      <c r="F22" s="63">
        <v>2</v>
      </c>
      <c r="G22" s="34">
        <v>2096</v>
      </c>
      <c r="H22" s="34">
        <v>1202</v>
      </c>
      <c r="I22" s="34">
        <v>1029</v>
      </c>
      <c r="J22" s="34">
        <v>368</v>
      </c>
      <c r="K22" s="34">
        <v>137</v>
      </c>
      <c r="L22" s="34">
        <v>119</v>
      </c>
      <c r="M22" s="34">
        <v>62</v>
      </c>
      <c r="N22" s="34">
        <v>79</v>
      </c>
      <c r="O22" s="34">
        <v>16</v>
      </c>
      <c r="P22" s="35">
        <v>8</v>
      </c>
    </row>
    <row r="23" spans="1:16" s="6" customFormat="1" ht="21" hidden="1" customHeight="1" outlineLevel="1">
      <c r="A23" s="26" t="s">
        <v>269</v>
      </c>
      <c r="B23" s="34">
        <v>8</v>
      </c>
      <c r="C23" s="34">
        <v>2</v>
      </c>
      <c r="D23" s="34">
        <v>2</v>
      </c>
      <c r="E23" s="34">
        <v>3</v>
      </c>
      <c r="F23" s="63">
        <v>2</v>
      </c>
      <c r="G23" s="34">
        <v>2072</v>
      </c>
      <c r="H23" s="34">
        <v>1127</v>
      </c>
      <c r="I23" s="34">
        <v>1011</v>
      </c>
      <c r="J23" s="34">
        <v>337</v>
      </c>
      <c r="K23" s="34">
        <v>145</v>
      </c>
      <c r="L23" s="34">
        <v>114</v>
      </c>
      <c r="M23" s="34">
        <v>64</v>
      </c>
      <c r="N23" s="34">
        <v>78</v>
      </c>
      <c r="O23" s="34">
        <v>17</v>
      </c>
      <c r="P23" s="35">
        <v>7</v>
      </c>
    </row>
    <row r="24" spans="1:16" s="6" customFormat="1" ht="21" hidden="1" customHeight="1" outlineLevel="1">
      <c r="A24" s="26" t="s">
        <v>270</v>
      </c>
      <c r="B24" s="34">
        <v>7</v>
      </c>
      <c r="C24" s="34">
        <v>2</v>
      </c>
      <c r="D24" s="34">
        <v>2</v>
      </c>
      <c r="E24" s="34">
        <v>3</v>
      </c>
      <c r="F24" s="63">
        <v>2</v>
      </c>
      <c r="G24" s="34">
        <v>2053</v>
      </c>
      <c r="H24" s="34">
        <v>1029</v>
      </c>
      <c r="I24" s="34">
        <v>985</v>
      </c>
      <c r="J24" s="34">
        <v>333</v>
      </c>
      <c r="K24" s="34">
        <v>158</v>
      </c>
      <c r="L24" s="34">
        <v>114</v>
      </c>
      <c r="M24" s="34">
        <v>55</v>
      </c>
      <c r="N24" s="34">
        <v>75</v>
      </c>
      <c r="O24" s="34">
        <v>18</v>
      </c>
      <c r="P24" s="35">
        <v>9</v>
      </c>
    </row>
    <row r="25" spans="1:16" s="6" customFormat="1" ht="21" hidden="1" customHeight="1" outlineLevel="1">
      <c r="A25" s="26" t="s">
        <v>271</v>
      </c>
      <c r="B25" s="34">
        <v>7</v>
      </c>
      <c r="C25" s="34">
        <v>2</v>
      </c>
      <c r="D25" s="34">
        <v>2</v>
      </c>
      <c r="E25" s="34">
        <v>3</v>
      </c>
      <c r="F25" s="63">
        <v>2</v>
      </c>
      <c r="G25" s="34">
        <v>2000</v>
      </c>
      <c r="H25" s="34">
        <v>1006</v>
      </c>
      <c r="I25" s="34">
        <v>951</v>
      </c>
      <c r="J25" s="34">
        <v>338</v>
      </c>
      <c r="K25" s="34">
        <v>156</v>
      </c>
      <c r="L25" s="34">
        <v>107</v>
      </c>
      <c r="M25" s="34">
        <v>54</v>
      </c>
      <c r="N25" s="34">
        <v>75</v>
      </c>
      <c r="O25" s="34">
        <v>17</v>
      </c>
      <c r="P25" s="35">
        <v>9</v>
      </c>
    </row>
    <row r="26" spans="1:16" s="6" customFormat="1" ht="21" hidden="1" customHeight="1" outlineLevel="1">
      <c r="A26" s="26" t="s">
        <v>272</v>
      </c>
      <c r="B26" s="34">
        <v>7</v>
      </c>
      <c r="C26" s="34">
        <v>2</v>
      </c>
      <c r="D26" s="34">
        <v>2</v>
      </c>
      <c r="E26" s="34">
        <v>3</v>
      </c>
      <c r="F26" s="63">
        <v>2</v>
      </c>
      <c r="G26" s="34">
        <v>1915</v>
      </c>
      <c r="H26" s="34">
        <v>1006</v>
      </c>
      <c r="I26" s="34">
        <v>919</v>
      </c>
      <c r="J26" s="34">
        <v>327</v>
      </c>
      <c r="K26" s="34">
        <v>118</v>
      </c>
      <c r="L26" s="34">
        <v>109</v>
      </c>
      <c r="M26" s="34">
        <v>53</v>
      </c>
      <c r="N26" s="34">
        <v>76</v>
      </c>
      <c r="O26" s="34">
        <v>16</v>
      </c>
      <c r="P26" s="35">
        <v>8</v>
      </c>
    </row>
    <row r="27" spans="1:16" s="6" customFormat="1" ht="21" hidden="1" customHeight="1" outlineLevel="1">
      <c r="A27" s="26" t="s">
        <v>273</v>
      </c>
      <c r="B27" s="34">
        <v>7</v>
      </c>
      <c r="C27" s="34">
        <v>2</v>
      </c>
      <c r="D27" s="34">
        <v>2</v>
      </c>
      <c r="E27" s="34">
        <v>3</v>
      </c>
      <c r="F27" s="63">
        <v>2</v>
      </c>
      <c r="G27" s="34">
        <v>1836</v>
      </c>
      <c r="H27" s="34">
        <v>1009</v>
      </c>
      <c r="I27" s="34">
        <v>874</v>
      </c>
      <c r="J27" s="34">
        <v>304</v>
      </c>
      <c r="K27" s="34">
        <v>101</v>
      </c>
      <c r="L27" s="34">
        <v>105</v>
      </c>
      <c r="M27" s="34">
        <v>54</v>
      </c>
      <c r="N27" s="34">
        <v>74</v>
      </c>
      <c r="O27" s="34">
        <v>18</v>
      </c>
      <c r="P27" s="35">
        <v>7</v>
      </c>
    </row>
    <row r="28" spans="1:16" s="6" customFormat="1" ht="21" hidden="1" customHeight="1" outlineLevel="1">
      <c r="A28" s="26" t="s">
        <v>274</v>
      </c>
      <c r="B28" s="34">
        <v>7</v>
      </c>
      <c r="C28" s="34">
        <v>2</v>
      </c>
      <c r="D28" s="34">
        <v>2</v>
      </c>
      <c r="E28" s="34">
        <v>3</v>
      </c>
      <c r="F28" s="63">
        <v>2</v>
      </c>
      <c r="G28" s="34">
        <v>1753</v>
      </c>
      <c r="H28" s="34">
        <v>994</v>
      </c>
      <c r="I28" s="34">
        <v>808</v>
      </c>
      <c r="J28" s="34">
        <v>307</v>
      </c>
      <c r="K28" s="34">
        <v>77</v>
      </c>
      <c r="L28" s="34">
        <v>100</v>
      </c>
      <c r="M28" s="34">
        <v>55</v>
      </c>
      <c r="N28" s="34">
        <v>77</v>
      </c>
      <c r="O28" s="34">
        <v>19</v>
      </c>
      <c r="P28" s="35">
        <v>6</v>
      </c>
    </row>
    <row r="29" spans="1:16" s="6" customFormat="1" ht="21" hidden="1" customHeight="1" outlineLevel="1">
      <c r="A29" s="31" t="s">
        <v>524</v>
      </c>
      <c r="B29" s="32">
        <v>7</v>
      </c>
      <c r="C29" s="32">
        <v>2</v>
      </c>
      <c r="D29" s="32">
        <v>2</v>
      </c>
      <c r="E29" s="32">
        <v>3</v>
      </c>
      <c r="F29" s="62">
        <v>2</v>
      </c>
      <c r="G29" s="32">
        <v>1676</v>
      </c>
      <c r="H29" s="32">
        <v>972</v>
      </c>
      <c r="I29" s="32">
        <v>779</v>
      </c>
      <c r="J29" s="32">
        <v>295</v>
      </c>
      <c r="K29" s="32">
        <v>74</v>
      </c>
      <c r="L29" s="32">
        <v>98</v>
      </c>
      <c r="M29" s="32">
        <v>52</v>
      </c>
      <c r="N29" s="32">
        <v>75</v>
      </c>
      <c r="O29" s="32">
        <v>20</v>
      </c>
      <c r="P29" s="33">
        <v>5</v>
      </c>
    </row>
    <row r="30" spans="1:16" s="6" customFormat="1" ht="21" hidden="1" customHeight="1" outlineLevel="1">
      <c r="A30" s="26" t="s">
        <v>275</v>
      </c>
      <c r="B30" s="34">
        <v>7</v>
      </c>
      <c r="C30" s="34">
        <v>2</v>
      </c>
      <c r="D30" s="34">
        <v>2</v>
      </c>
      <c r="E30" s="34">
        <v>3</v>
      </c>
      <c r="F30" s="63">
        <v>2</v>
      </c>
      <c r="G30" s="34">
        <v>1616</v>
      </c>
      <c r="H30" s="34">
        <v>933</v>
      </c>
      <c r="I30" s="34">
        <v>768</v>
      </c>
      <c r="J30" s="34">
        <v>297</v>
      </c>
      <c r="K30" s="34">
        <v>51</v>
      </c>
      <c r="L30" s="34">
        <v>96</v>
      </c>
      <c r="M30" s="34">
        <v>52</v>
      </c>
      <c r="N30" s="34">
        <v>78</v>
      </c>
      <c r="O30" s="34">
        <v>21</v>
      </c>
      <c r="P30" s="35">
        <v>4</v>
      </c>
    </row>
    <row r="31" spans="1:16" s="6" customFormat="1" ht="21" hidden="1" customHeight="1" outlineLevel="1">
      <c r="A31" s="26" t="s">
        <v>276</v>
      </c>
      <c r="B31" s="34">
        <v>7</v>
      </c>
      <c r="C31" s="34">
        <v>2</v>
      </c>
      <c r="D31" s="34">
        <v>2</v>
      </c>
      <c r="E31" s="34">
        <v>3</v>
      </c>
      <c r="F31" s="63">
        <v>2</v>
      </c>
      <c r="G31" s="34">
        <v>1549</v>
      </c>
      <c r="H31" s="34">
        <v>894</v>
      </c>
      <c r="I31" s="34">
        <v>759</v>
      </c>
      <c r="J31" s="34">
        <v>321</v>
      </c>
      <c r="K31" s="34">
        <v>39</v>
      </c>
      <c r="L31" s="34">
        <v>99</v>
      </c>
      <c r="M31" s="34">
        <v>50</v>
      </c>
      <c r="N31" s="34">
        <v>75</v>
      </c>
      <c r="O31" s="34">
        <v>21</v>
      </c>
      <c r="P31" s="35">
        <v>4</v>
      </c>
    </row>
    <row r="32" spans="1:16" s="6" customFormat="1" ht="21" hidden="1" customHeight="1" outlineLevel="1">
      <c r="A32" s="26" t="s">
        <v>277</v>
      </c>
      <c r="B32" s="34">
        <v>7</v>
      </c>
      <c r="C32" s="34">
        <v>2</v>
      </c>
      <c r="D32" s="34">
        <v>2</v>
      </c>
      <c r="E32" s="34">
        <v>3</v>
      </c>
      <c r="F32" s="63">
        <v>2</v>
      </c>
      <c r="G32" s="34">
        <v>1503</v>
      </c>
      <c r="H32" s="34">
        <v>862</v>
      </c>
      <c r="I32" s="34">
        <v>711</v>
      </c>
      <c r="J32" s="34">
        <v>283</v>
      </c>
      <c r="K32" s="34">
        <v>37</v>
      </c>
      <c r="L32" s="34">
        <v>92</v>
      </c>
      <c r="M32" s="34">
        <v>51</v>
      </c>
      <c r="N32" s="34">
        <v>69</v>
      </c>
      <c r="O32" s="34">
        <v>19</v>
      </c>
      <c r="P32" s="35">
        <v>2</v>
      </c>
    </row>
    <row r="33" spans="1:16" s="6" customFormat="1" ht="21" hidden="1" customHeight="1" outlineLevel="1">
      <c r="A33" s="111" t="s">
        <v>278</v>
      </c>
      <c r="B33" s="112">
        <v>5</v>
      </c>
      <c r="C33" s="112">
        <v>2</v>
      </c>
      <c r="D33" s="112">
        <v>2</v>
      </c>
      <c r="E33" s="112">
        <v>3</v>
      </c>
      <c r="F33" s="223">
        <v>1</v>
      </c>
      <c r="G33" s="112">
        <v>1396</v>
      </c>
      <c r="H33" s="112">
        <v>846</v>
      </c>
      <c r="I33" s="112">
        <v>681</v>
      </c>
      <c r="J33" s="112">
        <v>299</v>
      </c>
      <c r="K33" s="112">
        <v>37</v>
      </c>
      <c r="L33" s="112">
        <v>82</v>
      </c>
      <c r="M33" s="112">
        <v>47</v>
      </c>
      <c r="N33" s="112">
        <v>68</v>
      </c>
      <c r="O33" s="112">
        <v>20</v>
      </c>
      <c r="P33" s="113">
        <v>4</v>
      </c>
    </row>
    <row r="34" spans="1:16" s="6" customFormat="1" ht="21" customHeight="1" collapsed="1">
      <c r="A34" s="31" t="s">
        <v>855</v>
      </c>
      <c r="B34" s="230">
        <v>5</v>
      </c>
      <c r="C34" s="230">
        <v>2</v>
      </c>
      <c r="D34" s="230">
        <v>2</v>
      </c>
      <c r="E34" s="230">
        <v>3</v>
      </c>
      <c r="F34" s="222">
        <v>1</v>
      </c>
      <c r="G34" s="230">
        <v>1330</v>
      </c>
      <c r="H34" s="230">
        <v>813</v>
      </c>
      <c r="I34" s="230">
        <v>619</v>
      </c>
      <c r="J34" s="230">
        <v>289</v>
      </c>
      <c r="K34" s="230">
        <v>37</v>
      </c>
      <c r="L34" s="230">
        <v>82</v>
      </c>
      <c r="M34" s="230">
        <v>47</v>
      </c>
      <c r="N34" s="230">
        <v>61</v>
      </c>
      <c r="O34" s="230">
        <v>21</v>
      </c>
      <c r="P34" s="231">
        <v>3</v>
      </c>
    </row>
    <row r="35" spans="1:16" s="6" customFormat="1" ht="21" customHeight="1">
      <c r="A35" s="26" t="s">
        <v>279</v>
      </c>
      <c r="B35" s="34">
        <v>5</v>
      </c>
      <c r="C35" s="34">
        <v>2</v>
      </c>
      <c r="D35" s="34">
        <v>2</v>
      </c>
      <c r="E35" s="34">
        <v>3</v>
      </c>
      <c r="F35" s="63">
        <v>1</v>
      </c>
      <c r="G35" s="34">
        <v>1218</v>
      </c>
      <c r="H35" s="34">
        <v>739</v>
      </c>
      <c r="I35" s="34">
        <v>616</v>
      </c>
      <c r="J35" s="34">
        <v>305</v>
      </c>
      <c r="K35" s="34">
        <v>42</v>
      </c>
      <c r="L35" s="34">
        <v>77</v>
      </c>
      <c r="M35" s="34">
        <v>47</v>
      </c>
      <c r="N35" s="34">
        <v>60</v>
      </c>
      <c r="O35" s="34">
        <v>20</v>
      </c>
      <c r="P35" s="35">
        <v>3</v>
      </c>
    </row>
    <row r="36" spans="1:16" s="6" customFormat="1" ht="21" customHeight="1">
      <c r="A36" s="26" t="s">
        <v>280</v>
      </c>
      <c r="B36" s="34">
        <v>5</v>
      </c>
      <c r="C36" s="34">
        <v>2</v>
      </c>
      <c r="D36" s="34">
        <v>2</v>
      </c>
      <c r="E36" s="34">
        <v>2</v>
      </c>
      <c r="F36" s="63">
        <v>1</v>
      </c>
      <c r="G36" s="34">
        <v>1175</v>
      </c>
      <c r="H36" s="34">
        <v>701</v>
      </c>
      <c r="I36" s="34">
        <v>605</v>
      </c>
      <c r="J36" s="34">
        <v>289</v>
      </c>
      <c r="K36" s="34">
        <v>43</v>
      </c>
      <c r="L36" s="34">
        <v>76</v>
      </c>
      <c r="M36" s="34">
        <v>49</v>
      </c>
      <c r="N36" s="34">
        <v>56</v>
      </c>
      <c r="O36" s="34">
        <v>14</v>
      </c>
      <c r="P36" s="35">
        <v>3</v>
      </c>
    </row>
    <row r="37" spans="1:16" ht="21" customHeight="1">
      <c r="A37" s="26" t="s">
        <v>281</v>
      </c>
      <c r="B37" s="34">
        <v>5</v>
      </c>
      <c r="C37" s="34">
        <v>2</v>
      </c>
      <c r="D37" s="34">
        <v>2</v>
      </c>
      <c r="E37" s="34">
        <v>2</v>
      </c>
      <c r="F37" s="63">
        <v>1</v>
      </c>
      <c r="G37" s="34">
        <v>1190</v>
      </c>
      <c r="H37" s="34">
        <v>648</v>
      </c>
      <c r="I37" s="34">
        <v>543</v>
      </c>
      <c r="J37" s="34">
        <v>307</v>
      </c>
      <c r="K37" s="34">
        <v>18</v>
      </c>
      <c r="L37" s="34">
        <v>84</v>
      </c>
      <c r="M37" s="34">
        <v>46</v>
      </c>
      <c r="N37" s="34">
        <v>56</v>
      </c>
      <c r="O37" s="34">
        <v>15</v>
      </c>
      <c r="P37" s="35">
        <v>3</v>
      </c>
    </row>
    <row r="38" spans="1:16" ht="21" customHeight="1">
      <c r="A38" s="26" t="s">
        <v>282</v>
      </c>
      <c r="B38" s="34">
        <v>5</v>
      </c>
      <c r="C38" s="34">
        <v>2</v>
      </c>
      <c r="D38" s="34">
        <v>2</v>
      </c>
      <c r="E38" s="34">
        <v>2</v>
      </c>
      <c r="F38" s="64" t="s">
        <v>253</v>
      </c>
      <c r="G38" s="34">
        <v>1175</v>
      </c>
      <c r="H38" s="34">
        <v>640</v>
      </c>
      <c r="I38" s="34">
        <v>501</v>
      </c>
      <c r="J38" s="34">
        <v>292</v>
      </c>
      <c r="K38" s="66" t="s">
        <v>126</v>
      </c>
      <c r="L38" s="34">
        <v>83</v>
      </c>
      <c r="M38" s="34">
        <v>45</v>
      </c>
      <c r="N38" s="34">
        <v>51</v>
      </c>
      <c r="O38" s="34">
        <v>17</v>
      </c>
      <c r="P38" s="68" t="s">
        <v>126</v>
      </c>
    </row>
    <row r="39" spans="1:16" ht="21" customHeight="1">
      <c r="A39" s="26" t="s">
        <v>283</v>
      </c>
      <c r="B39" s="34">
        <v>4</v>
      </c>
      <c r="C39" s="34">
        <v>2</v>
      </c>
      <c r="D39" s="34">
        <v>2</v>
      </c>
      <c r="E39" s="34">
        <v>2</v>
      </c>
      <c r="F39" s="64" t="s">
        <v>552</v>
      </c>
      <c r="G39" s="34">
        <v>1155</v>
      </c>
      <c r="H39" s="34">
        <v>590</v>
      </c>
      <c r="I39" s="34">
        <v>466</v>
      </c>
      <c r="J39" s="34">
        <v>282</v>
      </c>
      <c r="K39" s="66" t="s">
        <v>126</v>
      </c>
      <c r="L39" s="34">
        <v>85</v>
      </c>
      <c r="M39" s="34">
        <v>44</v>
      </c>
      <c r="N39" s="34">
        <v>51</v>
      </c>
      <c r="O39" s="34">
        <v>16</v>
      </c>
      <c r="P39" s="68" t="s">
        <v>126</v>
      </c>
    </row>
    <row r="40" spans="1:16" s="6" customFormat="1" ht="21" customHeight="1">
      <c r="A40" s="26" t="s">
        <v>525</v>
      </c>
      <c r="B40" s="34">
        <v>4</v>
      </c>
      <c r="C40" s="34">
        <v>2</v>
      </c>
      <c r="D40" s="34">
        <v>2</v>
      </c>
      <c r="E40" s="34">
        <v>2</v>
      </c>
      <c r="F40" s="64" t="s">
        <v>552</v>
      </c>
      <c r="G40" s="34">
        <v>1135</v>
      </c>
      <c r="H40" s="34">
        <v>585</v>
      </c>
      <c r="I40" s="34">
        <v>462</v>
      </c>
      <c r="J40" s="34">
        <v>308</v>
      </c>
      <c r="K40" s="66" t="s">
        <v>126</v>
      </c>
      <c r="L40" s="34">
        <v>83</v>
      </c>
      <c r="M40" s="34">
        <v>44</v>
      </c>
      <c r="N40" s="34">
        <v>67</v>
      </c>
      <c r="O40" s="34">
        <v>15</v>
      </c>
      <c r="P40" s="68" t="s">
        <v>126</v>
      </c>
    </row>
    <row r="41" spans="1:16" s="6" customFormat="1" ht="21" customHeight="1">
      <c r="A41" s="26" t="s">
        <v>526</v>
      </c>
      <c r="B41" s="34">
        <v>4</v>
      </c>
      <c r="C41" s="34">
        <v>2</v>
      </c>
      <c r="D41" s="34">
        <v>2</v>
      </c>
      <c r="E41" s="34">
        <v>2</v>
      </c>
      <c r="F41" s="64" t="s">
        <v>552</v>
      </c>
      <c r="G41" s="34">
        <v>1138</v>
      </c>
      <c r="H41" s="34">
        <v>536</v>
      </c>
      <c r="I41" s="34">
        <v>443</v>
      </c>
      <c r="J41" s="34">
        <v>318</v>
      </c>
      <c r="K41" s="66" t="s">
        <v>126</v>
      </c>
      <c r="L41" s="34">
        <v>85</v>
      </c>
      <c r="M41" s="34">
        <v>42</v>
      </c>
      <c r="N41" s="34">
        <v>74</v>
      </c>
      <c r="O41" s="34">
        <v>16</v>
      </c>
      <c r="P41" s="68" t="s">
        <v>126</v>
      </c>
    </row>
    <row r="42" spans="1:16" ht="21" customHeight="1">
      <c r="A42" s="26" t="s">
        <v>527</v>
      </c>
      <c r="B42" s="34">
        <v>4</v>
      </c>
      <c r="C42" s="34">
        <v>2</v>
      </c>
      <c r="D42" s="34">
        <v>2</v>
      </c>
      <c r="E42" s="34">
        <v>2</v>
      </c>
      <c r="F42" s="64" t="s">
        <v>552</v>
      </c>
      <c r="G42" s="34">
        <v>1129</v>
      </c>
      <c r="H42" s="34">
        <v>549</v>
      </c>
      <c r="I42" s="34">
        <v>413</v>
      </c>
      <c r="J42" s="34">
        <v>320</v>
      </c>
      <c r="K42" s="66" t="s">
        <v>126</v>
      </c>
      <c r="L42" s="34">
        <v>86</v>
      </c>
      <c r="M42" s="34">
        <v>41</v>
      </c>
      <c r="N42" s="34">
        <v>70</v>
      </c>
      <c r="O42" s="34">
        <v>16</v>
      </c>
      <c r="P42" s="68" t="s">
        <v>126</v>
      </c>
    </row>
    <row r="43" spans="1:16" ht="21" customHeight="1">
      <c r="A43" s="26" t="s">
        <v>528</v>
      </c>
      <c r="B43" s="34">
        <v>4</v>
      </c>
      <c r="C43" s="34">
        <v>2</v>
      </c>
      <c r="D43" s="34">
        <v>1</v>
      </c>
      <c r="E43" s="34">
        <v>2</v>
      </c>
      <c r="F43" s="64" t="s">
        <v>552</v>
      </c>
      <c r="G43" s="34">
        <v>1097</v>
      </c>
      <c r="H43" s="34">
        <v>542</v>
      </c>
      <c r="I43" s="34">
        <v>400</v>
      </c>
      <c r="J43" s="34">
        <v>287</v>
      </c>
      <c r="K43" s="66" t="s">
        <v>126</v>
      </c>
      <c r="L43" s="34">
        <v>84</v>
      </c>
      <c r="M43" s="34">
        <v>44</v>
      </c>
      <c r="N43" s="34">
        <v>56</v>
      </c>
      <c r="O43" s="34">
        <v>16</v>
      </c>
      <c r="P43" s="68" t="s">
        <v>126</v>
      </c>
    </row>
    <row r="44" spans="1:16" ht="21" customHeight="1">
      <c r="A44" s="26" t="s">
        <v>529</v>
      </c>
      <c r="B44" s="232">
        <v>4</v>
      </c>
      <c r="C44" s="232">
        <v>2</v>
      </c>
      <c r="D44" s="232">
        <v>1</v>
      </c>
      <c r="E44" s="232">
        <v>2</v>
      </c>
      <c r="F44" s="64" t="s">
        <v>552</v>
      </c>
      <c r="G44" s="232">
        <v>1065</v>
      </c>
      <c r="H44" s="232">
        <v>592</v>
      </c>
      <c r="I44" s="232">
        <v>357</v>
      </c>
      <c r="J44" s="232">
        <v>271</v>
      </c>
      <c r="K44" s="66" t="s">
        <v>126</v>
      </c>
      <c r="L44" s="232">
        <v>83</v>
      </c>
      <c r="M44" s="232">
        <v>47</v>
      </c>
      <c r="N44" s="232">
        <v>53</v>
      </c>
      <c r="O44" s="232">
        <v>18</v>
      </c>
      <c r="P44" s="68" t="s">
        <v>126</v>
      </c>
    </row>
    <row r="45" spans="1:16" ht="21" customHeight="1">
      <c r="A45" s="26" t="s">
        <v>856</v>
      </c>
      <c r="B45" s="232">
        <v>4</v>
      </c>
      <c r="C45" s="232">
        <v>2</v>
      </c>
      <c r="D45" s="232">
        <v>1</v>
      </c>
      <c r="E45" s="232">
        <v>2</v>
      </c>
      <c r="F45" s="64" t="s">
        <v>886</v>
      </c>
      <c r="G45" s="232">
        <v>1033</v>
      </c>
      <c r="H45" s="232">
        <v>568</v>
      </c>
      <c r="I45" s="232">
        <v>388</v>
      </c>
      <c r="J45" s="232">
        <v>270</v>
      </c>
      <c r="K45" s="66" t="s">
        <v>126</v>
      </c>
      <c r="L45" s="232">
        <v>80</v>
      </c>
      <c r="M45" s="232">
        <v>47</v>
      </c>
      <c r="N45" s="232">
        <v>38</v>
      </c>
      <c r="O45" s="232">
        <v>17</v>
      </c>
      <c r="P45" s="68" t="s">
        <v>126</v>
      </c>
    </row>
    <row r="46" spans="1:16" ht="21" customHeight="1">
      <c r="A46" s="26" t="s">
        <v>857</v>
      </c>
      <c r="B46" s="112">
        <v>3</v>
      </c>
      <c r="C46" s="112">
        <v>2</v>
      </c>
      <c r="D46" s="112">
        <v>1</v>
      </c>
      <c r="E46" s="112">
        <v>2</v>
      </c>
      <c r="F46" s="64" t="s">
        <v>886</v>
      </c>
      <c r="G46" s="112">
        <v>1023</v>
      </c>
      <c r="H46" s="112">
        <v>543</v>
      </c>
      <c r="I46" s="112">
        <v>373</v>
      </c>
      <c r="J46" s="112">
        <v>303</v>
      </c>
      <c r="K46" s="66" t="s">
        <v>126</v>
      </c>
      <c r="L46" s="112">
        <v>83</v>
      </c>
      <c r="M46" s="112">
        <v>48</v>
      </c>
      <c r="N46" s="112">
        <v>38</v>
      </c>
      <c r="O46" s="112">
        <v>17</v>
      </c>
      <c r="P46" s="68" t="s">
        <v>126</v>
      </c>
    </row>
    <row r="47" spans="1:16" ht="21" customHeight="1">
      <c r="A47" s="26" t="s">
        <v>858</v>
      </c>
      <c r="B47" s="112">
        <v>3</v>
      </c>
      <c r="C47" s="112">
        <v>2</v>
      </c>
      <c r="D47" s="112">
        <v>1</v>
      </c>
      <c r="E47" s="112">
        <v>2</v>
      </c>
      <c r="F47" s="64" t="s">
        <v>886</v>
      </c>
      <c r="G47" s="112">
        <v>984</v>
      </c>
      <c r="H47" s="112">
        <v>521</v>
      </c>
      <c r="I47" s="112">
        <v>389</v>
      </c>
      <c r="J47" s="112">
        <v>293</v>
      </c>
      <c r="K47" s="66" t="s">
        <v>126</v>
      </c>
      <c r="L47" s="112">
        <v>82</v>
      </c>
      <c r="M47" s="112">
        <v>41</v>
      </c>
      <c r="N47" s="112">
        <v>38</v>
      </c>
      <c r="O47" s="112">
        <v>18</v>
      </c>
      <c r="P47" s="68" t="s">
        <v>126</v>
      </c>
    </row>
    <row r="48" spans="1:16" ht="21" customHeight="1">
      <c r="A48" s="26" t="s">
        <v>859</v>
      </c>
      <c r="B48" s="112">
        <v>3</v>
      </c>
      <c r="C48" s="112">
        <v>2</v>
      </c>
      <c r="D48" s="112">
        <v>1</v>
      </c>
      <c r="E48" s="112">
        <v>2</v>
      </c>
      <c r="F48" s="64" t="s">
        <v>886</v>
      </c>
      <c r="G48" s="112">
        <v>963</v>
      </c>
      <c r="H48" s="112">
        <v>514</v>
      </c>
      <c r="I48" s="112">
        <v>335</v>
      </c>
      <c r="J48" s="112">
        <v>305</v>
      </c>
      <c r="K48" s="66" t="s">
        <v>126</v>
      </c>
      <c r="L48" s="112">
        <v>90</v>
      </c>
      <c r="M48" s="112">
        <v>42</v>
      </c>
      <c r="N48" s="112">
        <v>37</v>
      </c>
      <c r="O48" s="112">
        <v>20</v>
      </c>
      <c r="P48" s="68" t="s">
        <v>126</v>
      </c>
    </row>
    <row r="49" spans="1:16" ht="21" customHeight="1" thickBot="1">
      <c r="A49" s="26" t="s">
        <v>860</v>
      </c>
      <c r="B49" s="36">
        <v>3</v>
      </c>
      <c r="C49" s="36">
        <v>2</v>
      </c>
      <c r="D49" s="36">
        <v>1</v>
      </c>
      <c r="E49" s="36">
        <v>2</v>
      </c>
      <c r="F49" s="65" t="s">
        <v>886</v>
      </c>
      <c r="G49" s="36">
        <v>925</v>
      </c>
      <c r="H49" s="36">
        <v>523</v>
      </c>
      <c r="I49" s="36">
        <v>305</v>
      </c>
      <c r="J49" s="36">
        <v>301</v>
      </c>
      <c r="K49" s="67" t="s">
        <v>885</v>
      </c>
      <c r="L49" s="36">
        <v>84</v>
      </c>
      <c r="M49" s="36">
        <v>42</v>
      </c>
      <c r="N49" s="36">
        <v>42</v>
      </c>
      <c r="O49" s="36">
        <v>21</v>
      </c>
      <c r="P49" s="69" t="s">
        <v>885</v>
      </c>
    </row>
    <row r="50" spans="1:16" ht="18" customHeight="1">
      <c r="A50" s="38"/>
      <c r="B50" s="38"/>
      <c r="C50" s="38"/>
      <c r="D50" s="38"/>
      <c r="E50" s="38"/>
      <c r="F50" s="38"/>
      <c r="G50" s="3"/>
      <c r="L50" s="421" t="s">
        <v>723</v>
      </c>
      <c r="M50" s="421"/>
      <c r="N50" s="421"/>
      <c r="O50" s="421"/>
      <c r="P50" s="421"/>
    </row>
    <row r="51" spans="1:16" ht="19.5" customHeight="1">
      <c r="A51" s="7"/>
      <c r="B51" s="8"/>
      <c r="C51" s="8"/>
      <c r="D51" s="8"/>
      <c r="E51" s="8"/>
      <c r="F51" s="8"/>
      <c r="G51" s="3"/>
    </row>
    <row r="52" spans="1:16" ht="19.5" customHeight="1">
      <c r="A52" s="7"/>
      <c r="B52" s="8"/>
      <c r="C52" s="8"/>
      <c r="D52" s="8"/>
      <c r="E52" s="8"/>
      <c r="F52" s="8"/>
      <c r="G52" s="3"/>
    </row>
    <row r="53" spans="1:16" ht="19.5" customHeight="1">
      <c r="A53" s="7"/>
      <c r="B53" s="8"/>
      <c r="C53" s="8"/>
      <c r="D53" s="8"/>
      <c r="E53" s="8"/>
      <c r="F53" s="8"/>
      <c r="G53" s="3"/>
    </row>
    <row r="54" spans="1:16" ht="19.5" customHeight="1">
      <c r="A54" s="7"/>
      <c r="B54" s="8"/>
      <c r="C54" s="8"/>
      <c r="D54" s="8"/>
      <c r="E54" s="8"/>
      <c r="F54" s="8"/>
      <c r="G54" s="3"/>
    </row>
    <row r="55" spans="1:16" ht="19.5" customHeight="1">
      <c r="A55" s="7"/>
      <c r="B55" s="8"/>
      <c r="C55" s="8"/>
      <c r="D55" s="8"/>
      <c r="E55" s="8"/>
      <c r="F55" s="8"/>
      <c r="G55" s="3"/>
    </row>
    <row r="56" spans="1:16">
      <c r="A56" s="4"/>
      <c r="B56" s="4"/>
      <c r="C56" s="4"/>
      <c r="D56" s="4"/>
      <c r="E56" s="4"/>
      <c r="F56" s="4"/>
    </row>
  </sheetData>
  <mergeCells count="18">
    <mergeCell ref="L50:P50"/>
    <mergeCell ref="G3:K3"/>
    <mergeCell ref="L3:P3"/>
    <mergeCell ref="G4:G5"/>
    <mergeCell ref="H4:H5"/>
    <mergeCell ref="I4:I5"/>
    <mergeCell ref="J4:J5"/>
    <mergeCell ref="L4:L5"/>
    <mergeCell ref="M4:M5"/>
    <mergeCell ref="N4:N5"/>
    <mergeCell ref="O4:O5"/>
    <mergeCell ref="C4:C5"/>
    <mergeCell ref="D4:D5"/>
    <mergeCell ref="E4:E5"/>
    <mergeCell ref="M2:P2"/>
    <mergeCell ref="A1:J1"/>
    <mergeCell ref="B3:F3"/>
    <mergeCell ref="B4:B5"/>
  </mergeCells>
  <phoneticPr fontId="2"/>
  <pageMargins left="0.78740157480314965" right="0.78740157480314965" top="0.78740157480314965" bottom="0.59055118110236227" header="0.51181102362204722" footer="0.31496062992125984"/>
  <pageSetup paperSize="9" firstPageNumber="164" orientation="portrait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view="pageBreakPreview" zoomScaleNormal="100" zoomScaleSheetLayoutView="100" workbookViewId="0">
      <selection activeCell="C11" sqref="C11"/>
    </sheetView>
  </sheetViews>
  <sheetFormatPr defaultRowHeight="13.5" outlineLevelRow="1"/>
  <cols>
    <col min="1" max="1" width="11.625" customWidth="1"/>
    <col min="2" max="26" width="6.125" customWidth="1"/>
    <col min="27" max="27" width="7.125" customWidth="1"/>
    <col min="28" max="28" width="7.625" customWidth="1"/>
  </cols>
  <sheetData>
    <row r="1" spans="1:26" ht="22.5" customHeight="1">
      <c r="A1" s="426" t="s">
        <v>895</v>
      </c>
      <c r="B1" s="427"/>
      <c r="C1" s="427"/>
      <c r="D1" s="427"/>
      <c r="E1" s="427"/>
      <c r="F1" s="427"/>
      <c r="G1" s="427"/>
    </row>
    <row r="2" spans="1:26" ht="22.5" customHeight="1" thickBot="1">
      <c r="R2" s="441" t="s">
        <v>892</v>
      </c>
      <c r="S2" s="441"/>
      <c r="T2" s="441"/>
      <c r="U2" s="441"/>
      <c r="V2" s="441"/>
      <c r="W2" s="441"/>
      <c r="X2" s="441"/>
      <c r="Y2" s="441"/>
      <c r="Z2" s="441"/>
    </row>
    <row r="3" spans="1:26" ht="14.25" customHeight="1">
      <c r="A3" s="20"/>
      <c r="B3" s="428" t="s">
        <v>39</v>
      </c>
      <c r="C3" s="428"/>
      <c r="D3" s="428"/>
      <c r="E3" s="428"/>
      <c r="F3" s="429" t="s">
        <v>40</v>
      </c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19" t="s">
        <v>86</v>
      </c>
      <c r="V3" s="419"/>
      <c r="W3" s="419"/>
      <c r="X3" s="419" t="s">
        <v>105</v>
      </c>
      <c r="Y3" s="419"/>
      <c r="Z3" s="422"/>
    </row>
    <row r="4" spans="1:26" ht="13.5" customHeight="1">
      <c r="A4" s="28" t="s">
        <v>38</v>
      </c>
      <c r="B4" s="423" t="s">
        <v>28</v>
      </c>
      <c r="C4" s="423" t="s">
        <v>29</v>
      </c>
      <c r="D4" s="423" t="s">
        <v>30</v>
      </c>
      <c r="E4" s="423" t="s">
        <v>135</v>
      </c>
      <c r="F4" s="431" t="s">
        <v>103</v>
      </c>
      <c r="G4" s="431"/>
      <c r="H4" s="431"/>
      <c r="I4" s="431" t="s">
        <v>122</v>
      </c>
      <c r="J4" s="431"/>
      <c r="K4" s="431" t="s">
        <v>123</v>
      </c>
      <c r="L4" s="431"/>
      <c r="M4" s="431" t="s">
        <v>124</v>
      </c>
      <c r="N4" s="431"/>
      <c r="O4" s="431" t="s">
        <v>136</v>
      </c>
      <c r="P4" s="431"/>
      <c r="Q4" s="431" t="s">
        <v>137</v>
      </c>
      <c r="R4" s="431"/>
      <c r="S4" s="431" t="s">
        <v>138</v>
      </c>
      <c r="T4" s="431"/>
      <c r="U4" s="423"/>
      <c r="V4" s="423"/>
      <c r="W4" s="423"/>
      <c r="X4" s="423"/>
      <c r="Y4" s="423"/>
      <c r="Z4" s="430"/>
    </row>
    <row r="5" spans="1:26" ht="13.5" customHeight="1">
      <c r="A5" s="17"/>
      <c r="B5" s="423"/>
      <c r="C5" s="423"/>
      <c r="D5" s="423"/>
      <c r="E5" s="423"/>
      <c r="F5" s="374" t="s">
        <v>91</v>
      </c>
      <c r="G5" s="374" t="s">
        <v>101</v>
      </c>
      <c r="H5" s="374" t="s">
        <v>102</v>
      </c>
      <c r="I5" s="374" t="s">
        <v>101</v>
      </c>
      <c r="J5" s="374" t="s">
        <v>102</v>
      </c>
      <c r="K5" s="374" t="s">
        <v>101</v>
      </c>
      <c r="L5" s="374" t="s">
        <v>102</v>
      </c>
      <c r="M5" s="374" t="s">
        <v>101</v>
      </c>
      <c r="N5" s="374" t="s">
        <v>102</v>
      </c>
      <c r="O5" s="374" t="s">
        <v>101</v>
      </c>
      <c r="P5" s="374" t="s">
        <v>102</v>
      </c>
      <c r="Q5" s="374" t="s">
        <v>101</v>
      </c>
      <c r="R5" s="374" t="s">
        <v>102</v>
      </c>
      <c r="S5" s="374" t="s">
        <v>101</v>
      </c>
      <c r="T5" s="374" t="s">
        <v>102</v>
      </c>
      <c r="U5" s="374" t="s">
        <v>28</v>
      </c>
      <c r="V5" s="374" t="s">
        <v>101</v>
      </c>
      <c r="W5" s="374" t="s">
        <v>102</v>
      </c>
      <c r="X5" s="374" t="s">
        <v>28</v>
      </c>
      <c r="Y5" s="374" t="s">
        <v>101</v>
      </c>
      <c r="Z5" s="375" t="s">
        <v>102</v>
      </c>
    </row>
    <row r="6" spans="1:26" ht="7.5" customHeight="1">
      <c r="A6" s="23"/>
      <c r="B6" s="378" t="s">
        <v>94</v>
      </c>
      <c r="C6" s="378" t="s">
        <v>31</v>
      </c>
      <c r="D6" s="378" t="s">
        <v>31</v>
      </c>
      <c r="E6" s="378" t="s">
        <v>31</v>
      </c>
      <c r="F6" s="378" t="s">
        <v>32</v>
      </c>
      <c r="G6" s="378" t="s">
        <v>32</v>
      </c>
      <c r="H6" s="378" t="s">
        <v>32</v>
      </c>
      <c r="I6" s="378" t="s">
        <v>33</v>
      </c>
      <c r="J6" s="378" t="s">
        <v>33</v>
      </c>
      <c r="K6" s="378" t="s">
        <v>33</v>
      </c>
      <c r="L6" s="378" t="s">
        <v>33</v>
      </c>
      <c r="M6" s="378" t="s">
        <v>33</v>
      </c>
      <c r="N6" s="378" t="s">
        <v>33</v>
      </c>
      <c r="O6" s="378" t="s">
        <v>33</v>
      </c>
      <c r="P6" s="378" t="s">
        <v>33</v>
      </c>
      <c r="Q6" s="378" t="s">
        <v>33</v>
      </c>
      <c r="R6" s="378" t="s">
        <v>33</v>
      </c>
      <c r="S6" s="378" t="s">
        <v>33</v>
      </c>
      <c r="T6" s="378" t="s">
        <v>33</v>
      </c>
      <c r="U6" s="378" t="s">
        <v>33</v>
      </c>
      <c r="V6" s="378" t="s">
        <v>33</v>
      </c>
      <c r="W6" s="378" t="s">
        <v>33</v>
      </c>
      <c r="X6" s="378" t="s">
        <v>33</v>
      </c>
      <c r="Y6" s="378" t="s">
        <v>33</v>
      </c>
      <c r="Z6" s="379" t="s">
        <v>33</v>
      </c>
    </row>
    <row r="7" spans="1:26" ht="33" customHeight="1">
      <c r="A7" s="44" t="s">
        <v>36</v>
      </c>
      <c r="B7" s="380">
        <f>B8+B9+B10</f>
        <v>31</v>
      </c>
      <c r="C7" s="380">
        <f t="shared" ref="C7:Z7" si="0">C8+C9+C10</f>
        <v>31</v>
      </c>
      <c r="D7" s="74" t="s">
        <v>887</v>
      </c>
      <c r="E7" s="380">
        <f t="shared" si="0"/>
        <v>13</v>
      </c>
      <c r="F7" s="380">
        <f>F8+F9+F10</f>
        <v>887</v>
      </c>
      <c r="G7" s="380">
        <f t="shared" si="0"/>
        <v>444</v>
      </c>
      <c r="H7" s="380">
        <f t="shared" si="0"/>
        <v>443</v>
      </c>
      <c r="I7" s="380">
        <f t="shared" si="0"/>
        <v>69</v>
      </c>
      <c r="J7" s="380">
        <f t="shared" si="0"/>
        <v>80</v>
      </c>
      <c r="K7" s="380">
        <f t="shared" si="0"/>
        <v>82</v>
      </c>
      <c r="L7" s="380">
        <f t="shared" si="0"/>
        <v>67</v>
      </c>
      <c r="M7" s="380">
        <f t="shared" si="0"/>
        <v>74</v>
      </c>
      <c r="N7" s="380">
        <f t="shared" si="0"/>
        <v>74</v>
      </c>
      <c r="O7" s="380">
        <f t="shared" si="0"/>
        <v>70</v>
      </c>
      <c r="P7" s="380">
        <f t="shared" si="0"/>
        <v>82</v>
      </c>
      <c r="Q7" s="380">
        <f t="shared" si="0"/>
        <v>69</v>
      </c>
      <c r="R7" s="380">
        <f t="shared" si="0"/>
        <v>57</v>
      </c>
      <c r="S7" s="380">
        <f t="shared" si="0"/>
        <v>80</v>
      </c>
      <c r="T7" s="380">
        <f t="shared" si="0"/>
        <v>83</v>
      </c>
      <c r="U7" s="380">
        <f t="shared" si="0"/>
        <v>81</v>
      </c>
      <c r="V7" s="380">
        <f t="shared" si="0"/>
        <v>40</v>
      </c>
      <c r="W7" s="380">
        <f t="shared" si="0"/>
        <v>41</v>
      </c>
      <c r="X7" s="380">
        <f t="shared" si="0"/>
        <v>24</v>
      </c>
      <c r="Y7" s="380">
        <f t="shared" si="0"/>
        <v>5</v>
      </c>
      <c r="Z7" s="381">
        <f t="shared" si="0"/>
        <v>19</v>
      </c>
    </row>
    <row r="8" spans="1:26" ht="33" customHeight="1">
      <c r="A8" s="45" t="s">
        <v>34</v>
      </c>
      <c r="B8" s="376">
        <v>12</v>
      </c>
      <c r="C8" s="376">
        <v>12</v>
      </c>
      <c r="D8" s="66" t="s">
        <v>887</v>
      </c>
      <c r="E8" s="376">
        <v>4</v>
      </c>
      <c r="F8" s="376">
        <f>G8+H8</f>
        <v>356</v>
      </c>
      <c r="G8" s="376">
        <f t="shared" ref="G8" si="1">I8+K8+M8+O8+Q8+S8</f>
        <v>179</v>
      </c>
      <c r="H8" s="376">
        <f t="shared" ref="H8" si="2">J8+L8+N8+P8+R8+T8</f>
        <v>177</v>
      </c>
      <c r="I8" s="376">
        <v>25</v>
      </c>
      <c r="J8" s="376">
        <v>30</v>
      </c>
      <c r="K8" s="376">
        <v>41</v>
      </c>
      <c r="L8" s="376">
        <v>27</v>
      </c>
      <c r="M8" s="376">
        <v>25</v>
      </c>
      <c r="N8" s="376">
        <v>24</v>
      </c>
      <c r="O8" s="376">
        <v>32</v>
      </c>
      <c r="P8" s="376">
        <v>38</v>
      </c>
      <c r="Q8" s="376">
        <v>25</v>
      </c>
      <c r="R8" s="376">
        <v>18</v>
      </c>
      <c r="S8" s="376">
        <v>31</v>
      </c>
      <c r="T8" s="376">
        <v>40</v>
      </c>
      <c r="U8" s="376">
        <f>V8+W8</f>
        <v>33</v>
      </c>
      <c r="V8" s="376">
        <v>19</v>
      </c>
      <c r="W8" s="376">
        <v>14</v>
      </c>
      <c r="X8" s="376">
        <f>Y8+Z8</f>
        <v>9</v>
      </c>
      <c r="Y8" s="376">
        <v>1</v>
      </c>
      <c r="Z8" s="377">
        <v>8</v>
      </c>
    </row>
    <row r="9" spans="1:26" ht="33" customHeight="1">
      <c r="A9" s="45" t="s">
        <v>114</v>
      </c>
      <c r="B9" s="376">
        <v>12</v>
      </c>
      <c r="C9" s="376">
        <v>12</v>
      </c>
      <c r="D9" s="66" t="s">
        <v>887</v>
      </c>
      <c r="E9" s="376">
        <v>4</v>
      </c>
      <c r="F9" s="376">
        <f>G9+H9</f>
        <v>312</v>
      </c>
      <c r="G9" s="376">
        <f t="shared" ref="G9:G10" si="3">I9+K9+M9+O9+Q9+S9</f>
        <v>164</v>
      </c>
      <c r="H9" s="376">
        <f t="shared" ref="H9:H10" si="4">J9+L9+N9+P9+R9+T9</f>
        <v>148</v>
      </c>
      <c r="I9" s="376">
        <v>21</v>
      </c>
      <c r="J9" s="376">
        <v>32</v>
      </c>
      <c r="K9" s="376">
        <v>29</v>
      </c>
      <c r="L9" s="376">
        <v>23</v>
      </c>
      <c r="M9" s="376">
        <v>38</v>
      </c>
      <c r="N9" s="376">
        <v>24</v>
      </c>
      <c r="O9" s="376">
        <v>23</v>
      </c>
      <c r="P9" s="376">
        <v>24</v>
      </c>
      <c r="Q9" s="376">
        <v>28</v>
      </c>
      <c r="R9" s="376">
        <v>22</v>
      </c>
      <c r="S9" s="376">
        <v>25</v>
      </c>
      <c r="T9" s="376">
        <v>23</v>
      </c>
      <c r="U9" s="376">
        <f>V9+W9</f>
        <v>28</v>
      </c>
      <c r="V9" s="376">
        <v>12</v>
      </c>
      <c r="W9" s="376">
        <v>16</v>
      </c>
      <c r="X9" s="376">
        <f>Y9+Z9</f>
        <v>9</v>
      </c>
      <c r="Y9" s="376">
        <v>2</v>
      </c>
      <c r="Z9" s="377">
        <v>7</v>
      </c>
    </row>
    <row r="10" spans="1:26" ht="33" customHeight="1" thickBot="1">
      <c r="A10" s="46" t="s">
        <v>37</v>
      </c>
      <c r="B10" s="36">
        <v>7</v>
      </c>
      <c r="C10" s="36">
        <v>7</v>
      </c>
      <c r="D10" s="67" t="s">
        <v>887</v>
      </c>
      <c r="E10" s="36">
        <v>5</v>
      </c>
      <c r="F10" s="36">
        <f>G10+H10</f>
        <v>219</v>
      </c>
      <c r="G10" s="36">
        <f t="shared" si="3"/>
        <v>101</v>
      </c>
      <c r="H10" s="36">
        <f t="shared" si="4"/>
        <v>118</v>
      </c>
      <c r="I10" s="36">
        <v>23</v>
      </c>
      <c r="J10" s="36">
        <v>18</v>
      </c>
      <c r="K10" s="36">
        <v>12</v>
      </c>
      <c r="L10" s="36">
        <v>17</v>
      </c>
      <c r="M10" s="36">
        <v>11</v>
      </c>
      <c r="N10" s="36">
        <v>26</v>
      </c>
      <c r="O10" s="36">
        <v>15</v>
      </c>
      <c r="P10" s="36">
        <v>20</v>
      </c>
      <c r="Q10" s="36">
        <v>16</v>
      </c>
      <c r="R10" s="36">
        <v>17</v>
      </c>
      <c r="S10" s="36">
        <v>24</v>
      </c>
      <c r="T10" s="36">
        <v>20</v>
      </c>
      <c r="U10" s="36">
        <f>V10+W10</f>
        <v>20</v>
      </c>
      <c r="V10" s="36">
        <v>9</v>
      </c>
      <c r="W10" s="36">
        <v>11</v>
      </c>
      <c r="X10" s="36">
        <f>Y10+Z10</f>
        <v>6</v>
      </c>
      <c r="Y10" s="36">
        <v>2</v>
      </c>
      <c r="Z10" s="37">
        <v>4</v>
      </c>
    </row>
    <row r="11" spans="1:26" ht="18" customHeight="1">
      <c r="M11" s="440" t="s">
        <v>723</v>
      </c>
      <c r="N11" s="440"/>
      <c r="O11" s="440"/>
      <c r="P11" s="440"/>
      <c r="Q11" s="440"/>
      <c r="R11" s="440"/>
      <c r="S11" s="440"/>
      <c r="T11" s="440"/>
      <c r="U11" s="440"/>
      <c r="V11" s="440"/>
      <c r="W11" s="440"/>
      <c r="X11" s="440"/>
      <c r="Y11" s="440"/>
      <c r="Z11" s="440"/>
    </row>
    <row r="12" spans="1:26" ht="22.5" customHeight="1">
      <c r="A12" s="417" t="s">
        <v>896</v>
      </c>
      <c r="B12" s="418"/>
      <c r="C12" s="418"/>
      <c r="D12" s="418"/>
      <c r="E12" s="418"/>
      <c r="F12" s="418"/>
      <c r="G12" s="418"/>
      <c r="M12" s="10" t="s">
        <v>139</v>
      </c>
      <c r="N12" s="10"/>
      <c r="O12" s="10"/>
      <c r="P12" s="10"/>
      <c r="Q12" s="10"/>
      <c r="R12" s="10"/>
    </row>
    <row r="13" spans="1:26" ht="22.5" customHeight="1" thickBot="1">
      <c r="N13" s="170"/>
      <c r="O13" s="170"/>
      <c r="P13" s="170"/>
      <c r="Q13" s="170"/>
      <c r="R13" s="170"/>
      <c r="S13" s="2"/>
      <c r="T13" s="2"/>
      <c r="U13" s="170" t="s">
        <v>48</v>
      </c>
    </row>
    <row r="14" spans="1:26" ht="14.25" customHeight="1">
      <c r="A14" s="20"/>
      <c r="B14" s="21"/>
      <c r="C14" s="419" t="s">
        <v>106</v>
      </c>
      <c r="D14" s="419"/>
      <c r="E14" s="419"/>
      <c r="F14" s="419"/>
      <c r="G14" s="435" t="s">
        <v>577</v>
      </c>
      <c r="H14" s="436"/>
      <c r="I14" s="436"/>
      <c r="J14" s="436"/>
      <c r="K14" s="436"/>
      <c r="L14" s="436"/>
      <c r="M14" s="436"/>
      <c r="N14" s="436"/>
      <c r="O14" s="436"/>
      <c r="P14" s="436"/>
      <c r="Q14" s="436"/>
      <c r="R14" s="437"/>
      <c r="S14" s="419" t="s">
        <v>142</v>
      </c>
      <c r="T14" s="419"/>
      <c r="U14" s="422"/>
      <c r="V14" s="2"/>
      <c r="W14" s="2"/>
    </row>
    <row r="15" spans="1:26" ht="13.5" customHeight="1">
      <c r="A15" s="28" t="s">
        <v>99</v>
      </c>
      <c r="B15" s="19" t="s">
        <v>41</v>
      </c>
      <c r="C15" s="423"/>
      <c r="D15" s="423"/>
      <c r="E15" s="423"/>
      <c r="F15" s="423"/>
      <c r="G15" s="432" t="s">
        <v>144</v>
      </c>
      <c r="H15" s="433"/>
      <c r="I15" s="433"/>
      <c r="J15" s="433"/>
      <c r="K15" s="433"/>
      <c r="L15" s="434"/>
      <c r="M15" s="431" t="s">
        <v>143</v>
      </c>
      <c r="N15" s="431"/>
      <c r="O15" s="431"/>
      <c r="P15" s="431"/>
      <c r="Q15" s="431"/>
      <c r="R15" s="431"/>
      <c r="S15" s="423"/>
      <c r="T15" s="423"/>
      <c r="U15" s="430"/>
      <c r="V15" s="2"/>
      <c r="W15" s="2"/>
    </row>
    <row r="16" spans="1:26">
      <c r="A16" s="17"/>
      <c r="B16" s="18"/>
      <c r="C16" s="42" t="s">
        <v>91</v>
      </c>
      <c r="D16" s="42" t="s">
        <v>140</v>
      </c>
      <c r="E16" s="42" t="s">
        <v>141</v>
      </c>
      <c r="F16" s="42" t="s">
        <v>135</v>
      </c>
      <c r="G16" s="438" t="s">
        <v>93</v>
      </c>
      <c r="H16" s="439"/>
      <c r="I16" s="438" t="s">
        <v>101</v>
      </c>
      <c r="J16" s="439"/>
      <c r="K16" s="438" t="s">
        <v>102</v>
      </c>
      <c r="L16" s="439"/>
      <c r="M16" s="42" t="s">
        <v>122</v>
      </c>
      <c r="N16" s="42" t="s">
        <v>45</v>
      </c>
      <c r="O16" s="42" t="s">
        <v>124</v>
      </c>
      <c r="P16" s="42" t="s">
        <v>47</v>
      </c>
      <c r="Q16" s="42" t="s">
        <v>137</v>
      </c>
      <c r="R16" s="42" t="s">
        <v>138</v>
      </c>
      <c r="S16" s="42" t="s">
        <v>93</v>
      </c>
      <c r="T16" s="42" t="s">
        <v>101</v>
      </c>
      <c r="U16" s="43" t="s">
        <v>102</v>
      </c>
      <c r="V16" s="2"/>
      <c r="W16" s="2"/>
    </row>
    <row r="17" spans="1:25" ht="7.5" customHeight="1">
      <c r="A17" s="41"/>
      <c r="B17" s="24" t="s">
        <v>89</v>
      </c>
      <c r="C17" s="24" t="s">
        <v>42</v>
      </c>
      <c r="D17" s="24" t="s">
        <v>42</v>
      </c>
      <c r="E17" s="24" t="s">
        <v>42</v>
      </c>
      <c r="F17" s="24" t="s">
        <v>42</v>
      </c>
      <c r="G17" s="442" t="s">
        <v>43</v>
      </c>
      <c r="H17" s="443"/>
      <c r="I17" s="442" t="s">
        <v>43</v>
      </c>
      <c r="J17" s="443"/>
      <c r="K17" s="442" t="s">
        <v>43</v>
      </c>
      <c r="L17" s="443"/>
      <c r="M17" s="24" t="s">
        <v>32</v>
      </c>
      <c r="N17" s="24" t="s">
        <v>32</v>
      </c>
      <c r="O17" s="24" t="s">
        <v>32</v>
      </c>
      <c r="P17" s="24" t="s">
        <v>32</v>
      </c>
      <c r="Q17" s="24" t="s">
        <v>32</v>
      </c>
      <c r="R17" s="24" t="s">
        <v>32</v>
      </c>
      <c r="S17" s="24" t="s">
        <v>43</v>
      </c>
      <c r="T17" s="24" t="s">
        <v>43</v>
      </c>
      <c r="U17" s="25" t="s">
        <v>43</v>
      </c>
      <c r="V17" s="2"/>
      <c r="W17" s="2"/>
    </row>
    <row r="18" spans="1:25" s="6" customFormat="1" ht="15" hidden="1" customHeight="1" outlineLevel="1">
      <c r="A18" s="31" t="s">
        <v>205</v>
      </c>
      <c r="B18" s="32">
        <v>12</v>
      </c>
      <c r="C18" s="32">
        <v>86</v>
      </c>
      <c r="D18" s="32">
        <v>57</v>
      </c>
      <c r="E18" s="32">
        <v>28</v>
      </c>
      <c r="F18" s="32">
        <v>1</v>
      </c>
      <c r="G18" s="444">
        <v>2566</v>
      </c>
      <c r="H18" s="445"/>
      <c r="I18" s="444">
        <v>1330</v>
      </c>
      <c r="J18" s="445"/>
      <c r="K18" s="444">
        <v>1236</v>
      </c>
      <c r="L18" s="445"/>
      <c r="M18" s="32">
        <v>413</v>
      </c>
      <c r="N18" s="32">
        <v>441</v>
      </c>
      <c r="O18" s="32">
        <v>388</v>
      </c>
      <c r="P18" s="32">
        <v>398</v>
      </c>
      <c r="Q18" s="32">
        <v>467</v>
      </c>
      <c r="R18" s="32">
        <v>459</v>
      </c>
      <c r="S18" s="32">
        <v>112</v>
      </c>
      <c r="T18" s="32">
        <v>92</v>
      </c>
      <c r="U18" s="33">
        <v>20</v>
      </c>
      <c r="V18" s="75"/>
      <c r="W18" s="75"/>
      <c r="X18" s="76"/>
      <c r="Y18" s="76"/>
    </row>
    <row r="19" spans="1:25" s="6" customFormat="1" ht="21" hidden="1" customHeight="1" outlineLevel="1">
      <c r="A19" s="26" t="s">
        <v>208</v>
      </c>
      <c r="B19" s="34">
        <v>12</v>
      </c>
      <c r="C19" s="34">
        <v>84</v>
      </c>
      <c r="D19" s="34">
        <v>56</v>
      </c>
      <c r="E19" s="34">
        <v>27</v>
      </c>
      <c r="F19" s="34">
        <v>1</v>
      </c>
      <c r="G19" s="424">
        <v>2522</v>
      </c>
      <c r="H19" s="425"/>
      <c r="I19" s="424">
        <v>1323</v>
      </c>
      <c r="J19" s="425"/>
      <c r="K19" s="424">
        <v>1199</v>
      </c>
      <c r="L19" s="425"/>
      <c r="M19" s="34">
        <v>418</v>
      </c>
      <c r="N19" s="34">
        <v>407</v>
      </c>
      <c r="O19" s="34">
        <v>445</v>
      </c>
      <c r="P19" s="34">
        <v>393</v>
      </c>
      <c r="Q19" s="34">
        <v>401</v>
      </c>
      <c r="R19" s="34">
        <v>458</v>
      </c>
      <c r="S19" s="34">
        <v>110</v>
      </c>
      <c r="T19" s="34">
        <v>90</v>
      </c>
      <c r="U19" s="35">
        <v>20</v>
      </c>
      <c r="V19" s="75"/>
      <c r="W19" s="75"/>
      <c r="X19" s="76"/>
      <c r="Y19" s="76"/>
    </row>
    <row r="20" spans="1:25" s="6" customFormat="1" ht="21" hidden="1" customHeight="1" outlineLevel="1">
      <c r="A20" s="26" t="s">
        <v>209</v>
      </c>
      <c r="B20" s="34">
        <v>12</v>
      </c>
      <c r="C20" s="34">
        <v>83</v>
      </c>
      <c r="D20" s="34">
        <v>55</v>
      </c>
      <c r="E20" s="34">
        <v>27</v>
      </c>
      <c r="F20" s="34">
        <v>1</v>
      </c>
      <c r="G20" s="424">
        <v>2451</v>
      </c>
      <c r="H20" s="425"/>
      <c r="I20" s="424">
        <v>1284</v>
      </c>
      <c r="J20" s="425"/>
      <c r="K20" s="424">
        <v>1167</v>
      </c>
      <c r="L20" s="425"/>
      <c r="M20" s="34">
        <v>410</v>
      </c>
      <c r="N20" s="34">
        <v>412</v>
      </c>
      <c r="O20" s="34">
        <v>398</v>
      </c>
      <c r="P20" s="34">
        <v>435</v>
      </c>
      <c r="Q20" s="34">
        <v>387</v>
      </c>
      <c r="R20" s="34">
        <v>409</v>
      </c>
      <c r="S20" s="34">
        <v>107</v>
      </c>
      <c r="T20" s="34">
        <v>87</v>
      </c>
      <c r="U20" s="35">
        <v>20</v>
      </c>
      <c r="V20" s="75"/>
      <c r="W20" s="75"/>
      <c r="X20" s="76"/>
      <c r="Y20" s="76"/>
    </row>
    <row r="21" spans="1:25" s="6" customFormat="1" ht="21" hidden="1" customHeight="1" outlineLevel="1">
      <c r="A21" s="26" t="s">
        <v>210</v>
      </c>
      <c r="B21" s="34">
        <v>12</v>
      </c>
      <c r="C21" s="34">
        <v>87</v>
      </c>
      <c r="D21" s="34">
        <v>57</v>
      </c>
      <c r="E21" s="34">
        <v>27</v>
      </c>
      <c r="F21" s="34">
        <v>3</v>
      </c>
      <c r="G21" s="424">
        <v>2464</v>
      </c>
      <c r="H21" s="425"/>
      <c r="I21" s="424">
        <v>1301</v>
      </c>
      <c r="J21" s="425"/>
      <c r="K21" s="424">
        <v>1163</v>
      </c>
      <c r="L21" s="425"/>
      <c r="M21" s="34">
        <v>438</v>
      </c>
      <c r="N21" s="34">
        <v>411</v>
      </c>
      <c r="O21" s="34">
        <v>413</v>
      </c>
      <c r="P21" s="34">
        <v>383</v>
      </c>
      <c r="Q21" s="34">
        <v>440</v>
      </c>
      <c r="R21" s="34">
        <v>379</v>
      </c>
      <c r="S21" s="34">
        <v>116</v>
      </c>
      <c r="T21" s="34">
        <v>92</v>
      </c>
      <c r="U21" s="35">
        <v>24</v>
      </c>
      <c r="V21" s="75"/>
      <c r="W21" s="75"/>
      <c r="X21" s="76"/>
      <c r="Y21" s="76"/>
    </row>
    <row r="22" spans="1:25" s="6" customFormat="1" ht="21" hidden="1" customHeight="1" outlineLevel="1">
      <c r="A22" s="26" t="s">
        <v>211</v>
      </c>
      <c r="B22" s="34">
        <v>12</v>
      </c>
      <c r="C22" s="34">
        <v>91</v>
      </c>
      <c r="D22" s="34">
        <v>60</v>
      </c>
      <c r="E22" s="34">
        <v>27</v>
      </c>
      <c r="F22" s="34">
        <v>4</v>
      </c>
      <c r="G22" s="424">
        <v>2518</v>
      </c>
      <c r="H22" s="425"/>
      <c r="I22" s="424">
        <v>1297</v>
      </c>
      <c r="J22" s="425"/>
      <c r="K22" s="424">
        <v>1221</v>
      </c>
      <c r="L22" s="425"/>
      <c r="M22" s="34">
        <v>446</v>
      </c>
      <c r="N22" s="34">
        <v>429</v>
      </c>
      <c r="O22" s="34">
        <v>418</v>
      </c>
      <c r="P22" s="34">
        <v>400</v>
      </c>
      <c r="Q22" s="34">
        <v>385</v>
      </c>
      <c r="R22" s="34">
        <v>440</v>
      </c>
      <c r="S22" s="34">
        <v>120</v>
      </c>
      <c r="T22" s="34">
        <v>93</v>
      </c>
      <c r="U22" s="35">
        <v>27</v>
      </c>
      <c r="V22" s="75"/>
      <c r="W22" s="75"/>
      <c r="X22" s="76"/>
      <c r="Y22" s="76"/>
    </row>
    <row r="23" spans="1:25" s="6" customFormat="1" ht="21" hidden="1" customHeight="1" outlineLevel="1">
      <c r="A23" s="26" t="s">
        <v>212</v>
      </c>
      <c r="B23" s="34">
        <v>12</v>
      </c>
      <c r="C23" s="34">
        <v>95</v>
      </c>
      <c r="D23" s="34">
        <v>66</v>
      </c>
      <c r="E23" s="34">
        <v>24</v>
      </c>
      <c r="F23" s="34">
        <v>5</v>
      </c>
      <c r="G23" s="424">
        <v>2539</v>
      </c>
      <c r="H23" s="425"/>
      <c r="I23" s="424">
        <v>1297</v>
      </c>
      <c r="J23" s="425"/>
      <c r="K23" s="424">
        <v>1242</v>
      </c>
      <c r="L23" s="425"/>
      <c r="M23" s="34">
        <v>475</v>
      </c>
      <c r="N23" s="34">
        <v>437</v>
      </c>
      <c r="O23" s="34">
        <v>425</v>
      </c>
      <c r="P23" s="34">
        <v>418</v>
      </c>
      <c r="Q23" s="34">
        <v>391</v>
      </c>
      <c r="R23" s="34">
        <v>393</v>
      </c>
      <c r="S23" s="34">
        <v>124</v>
      </c>
      <c r="T23" s="34">
        <v>100</v>
      </c>
      <c r="U23" s="35">
        <v>24</v>
      </c>
      <c r="V23" s="75"/>
      <c r="W23" s="75"/>
      <c r="X23" s="76"/>
      <c r="Y23" s="76"/>
    </row>
    <row r="24" spans="1:25" s="6" customFormat="1" ht="21" hidden="1" customHeight="1" outlineLevel="1">
      <c r="A24" s="26" t="s">
        <v>213</v>
      </c>
      <c r="B24" s="34">
        <v>12</v>
      </c>
      <c r="C24" s="34">
        <v>95</v>
      </c>
      <c r="D24" s="34">
        <v>68</v>
      </c>
      <c r="E24" s="34">
        <v>22</v>
      </c>
      <c r="F24" s="34">
        <v>5</v>
      </c>
      <c r="G24" s="424">
        <v>2560</v>
      </c>
      <c r="H24" s="425"/>
      <c r="I24" s="424">
        <v>1308</v>
      </c>
      <c r="J24" s="425"/>
      <c r="K24" s="424">
        <v>1252</v>
      </c>
      <c r="L24" s="425"/>
      <c r="M24" s="34">
        <v>432</v>
      </c>
      <c r="N24" s="34">
        <v>479</v>
      </c>
      <c r="O24" s="34">
        <v>437</v>
      </c>
      <c r="P24" s="34">
        <v>417</v>
      </c>
      <c r="Q24" s="34">
        <v>413</v>
      </c>
      <c r="R24" s="34">
        <v>382</v>
      </c>
      <c r="S24" s="34">
        <v>124</v>
      </c>
      <c r="T24" s="34">
        <v>97</v>
      </c>
      <c r="U24" s="35">
        <v>27</v>
      </c>
      <c r="V24" s="75"/>
      <c r="W24" s="75"/>
      <c r="X24" s="76"/>
      <c r="Y24" s="76"/>
    </row>
    <row r="25" spans="1:25" s="6" customFormat="1" ht="21" hidden="1" customHeight="1" outlineLevel="1">
      <c r="A25" s="26" t="s">
        <v>214</v>
      </c>
      <c r="B25" s="34">
        <v>13</v>
      </c>
      <c r="C25" s="34">
        <v>96</v>
      </c>
      <c r="D25" s="34">
        <v>67</v>
      </c>
      <c r="E25" s="34">
        <v>23</v>
      </c>
      <c r="F25" s="34">
        <v>6</v>
      </c>
      <c r="G25" s="424">
        <v>2586</v>
      </c>
      <c r="H25" s="425"/>
      <c r="I25" s="424">
        <v>1337</v>
      </c>
      <c r="J25" s="425"/>
      <c r="K25" s="424">
        <v>1249</v>
      </c>
      <c r="L25" s="425"/>
      <c r="M25" s="34">
        <v>425</v>
      </c>
      <c r="N25" s="34">
        <v>425</v>
      </c>
      <c r="O25" s="34">
        <v>477</v>
      </c>
      <c r="P25" s="34">
        <v>435</v>
      </c>
      <c r="Q25" s="34">
        <v>421</v>
      </c>
      <c r="R25" s="34">
        <v>403</v>
      </c>
      <c r="S25" s="34">
        <v>134</v>
      </c>
      <c r="T25" s="34">
        <v>99</v>
      </c>
      <c r="U25" s="35">
        <v>35</v>
      </c>
      <c r="V25" s="75"/>
      <c r="W25" s="75"/>
      <c r="X25" s="76"/>
      <c r="Y25" s="76"/>
    </row>
    <row r="26" spans="1:25" s="6" customFormat="1" ht="21" hidden="1" customHeight="1" outlineLevel="1">
      <c r="A26" s="26" t="s">
        <v>215</v>
      </c>
      <c r="B26" s="34">
        <v>13</v>
      </c>
      <c r="C26" s="34">
        <v>97</v>
      </c>
      <c r="D26" s="34">
        <v>69</v>
      </c>
      <c r="E26" s="34">
        <v>22</v>
      </c>
      <c r="F26" s="34">
        <v>6</v>
      </c>
      <c r="G26" s="424">
        <v>2640</v>
      </c>
      <c r="H26" s="425"/>
      <c r="I26" s="424">
        <v>1354</v>
      </c>
      <c r="J26" s="425"/>
      <c r="K26" s="424">
        <v>1286</v>
      </c>
      <c r="L26" s="425"/>
      <c r="M26" s="34">
        <v>453</v>
      </c>
      <c r="N26" s="34">
        <v>429</v>
      </c>
      <c r="O26" s="34">
        <v>433</v>
      </c>
      <c r="P26" s="34">
        <v>471</v>
      </c>
      <c r="Q26" s="34">
        <v>434</v>
      </c>
      <c r="R26" s="34">
        <v>420</v>
      </c>
      <c r="S26" s="34">
        <v>130</v>
      </c>
      <c r="T26" s="34">
        <v>100</v>
      </c>
      <c r="U26" s="35">
        <v>30</v>
      </c>
      <c r="V26" s="75"/>
      <c r="W26" s="75"/>
      <c r="X26" s="76"/>
      <c r="Y26" s="76"/>
    </row>
    <row r="27" spans="1:25" s="6" customFormat="1" ht="21" hidden="1" customHeight="1" outlineLevel="1">
      <c r="A27" s="26" t="s">
        <v>216</v>
      </c>
      <c r="B27" s="34">
        <v>13</v>
      </c>
      <c r="C27" s="34">
        <v>98</v>
      </c>
      <c r="D27" s="34">
        <v>69</v>
      </c>
      <c r="E27" s="34">
        <v>23</v>
      </c>
      <c r="F27" s="34">
        <v>6</v>
      </c>
      <c r="G27" s="424">
        <v>2614</v>
      </c>
      <c r="H27" s="425"/>
      <c r="I27" s="424">
        <v>1363</v>
      </c>
      <c r="J27" s="425"/>
      <c r="K27" s="424">
        <v>1251</v>
      </c>
      <c r="L27" s="425"/>
      <c r="M27" s="34">
        <v>432</v>
      </c>
      <c r="N27" s="34">
        <v>443</v>
      </c>
      <c r="O27" s="34">
        <v>423</v>
      </c>
      <c r="P27" s="34">
        <v>427</v>
      </c>
      <c r="Q27" s="34">
        <v>458</v>
      </c>
      <c r="R27" s="34">
        <v>431</v>
      </c>
      <c r="S27" s="34">
        <v>134</v>
      </c>
      <c r="T27" s="34">
        <v>101</v>
      </c>
      <c r="U27" s="35">
        <v>33</v>
      </c>
      <c r="V27" s="75"/>
      <c r="W27" s="75"/>
      <c r="X27" s="76"/>
      <c r="Y27" s="76"/>
    </row>
    <row r="28" spans="1:25" s="6" customFormat="1" ht="21" hidden="1" customHeight="1" outlineLevel="1">
      <c r="A28" s="26" t="s">
        <v>217</v>
      </c>
      <c r="B28" s="34">
        <v>11</v>
      </c>
      <c r="C28" s="34">
        <v>92</v>
      </c>
      <c r="D28" s="34">
        <v>67</v>
      </c>
      <c r="E28" s="34">
        <v>19</v>
      </c>
      <c r="F28" s="34">
        <v>6</v>
      </c>
      <c r="G28" s="424">
        <v>2539</v>
      </c>
      <c r="H28" s="425"/>
      <c r="I28" s="424">
        <v>1343</v>
      </c>
      <c r="J28" s="425"/>
      <c r="K28" s="424">
        <v>1196</v>
      </c>
      <c r="L28" s="425"/>
      <c r="M28" s="34">
        <v>387</v>
      </c>
      <c r="N28" s="34">
        <v>427</v>
      </c>
      <c r="O28" s="34">
        <v>431</v>
      </c>
      <c r="P28" s="34">
        <v>416</v>
      </c>
      <c r="Q28" s="34">
        <v>429</v>
      </c>
      <c r="R28" s="34">
        <v>449</v>
      </c>
      <c r="S28" s="34">
        <v>127</v>
      </c>
      <c r="T28" s="34">
        <v>96</v>
      </c>
      <c r="U28" s="35">
        <v>31</v>
      </c>
      <c r="V28" s="75"/>
      <c r="W28" s="75"/>
      <c r="X28" s="76"/>
      <c r="Y28" s="76"/>
    </row>
    <row r="29" spans="1:25" s="6" customFormat="1" ht="21" hidden="1" customHeight="1" outlineLevel="1">
      <c r="A29" s="26" t="s">
        <v>218</v>
      </c>
      <c r="B29" s="34">
        <v>11</v>
      </c>
      <c r="C29" s="34">
        <v>91</v>
      </c>
      <c r="D29" s="34">
        <v>64</v>
      </c>
      <c r="E29" s="34">
        <v>21</v>
      </c>
      <c r="F29" s="34">
        <v>6</v>
      </c>
      <c r="G29" s="424">
        <v>2439</v>
      </c>
      <c r="H29" s="425"/>
      <c r="I29" s="424">
        <v>1297</v>
      </c>
      <c r="J29" s="425"/>
      <c r="K29" s="424">
        <v>1142</v>
      </c>
      <c r="L29" s="425"/>
      <c r="M29" s="34">
        <v>359</v>
      </c>
      <c r="N29" s="34">
        <v>391</v>
      </c>
      <c r="O29" s="34">
        <v>422</v>
      </c>
      <c r="P29" s="34">
        <v>433</v>
      </c>
      <c r="Q29" s="34">
        <v>415</v>
      </c>
      <c r="R29" s="34">
        <v>419</v>
      </c>
      <c r="S29" s="34">
        <v>127</v>
      </c>
      <c r="T29" s="34">
        <v>98</v>
      </c>
      <c r="U29" s="35">
        <v>29</v>
      </c>
      <c r="V29" s="75"/>
      <c r="W29" s="75"/>
      <c r="X29" s="76"/>
      <c r="Y29" s="76"/>
    </row>
    <row r="30" spans="1:25" s="6" customFormat="1" ht="21" hidden="1" customHeight="1" outlineLevel="1">
      <c r="A30" s="26" t="s">
        <v>219</v>
      </c>
      <c r="B30" s="34">
        <v>11</v>
      </c>
      <c r="C30" s="34">
        <v>91</v>
      </c>
      <c r="D30" s="34">
        <v>63</v>
      </c>
      <c r="E30" s="34">
        <v>22</v>
      </c>
      <c r="F30" s="34">
        <v>6</v>
      </c>
      <c r="G30" s="424">
        <v>2359</v>
      </c>
      <c r="H30" s="425"/>
      <c r="I30" s="424">
        <v>1235</v>
      </c>
      <c r="J30" s="425"/>
      <c r="K30" s="424">
        <v>1124</v>
      </c>
      <c r="L30" s="425"/>
      <c r="M30" s="34">
        <v>383</v>
      </c>
      <c r="N30" s="34">
        <v>344</v>
      </c>
      <c r="O30" s="34">
        <v>376</v>
      </c>
      <c r="P30" s="34">
        <v>415</v>
      </c>
      <c r="Q30" s="34">
        <v>425</v>
      </c>
      <c r="R30" s="34">
        <v>416</v>
      </c>
      <c r="S30" s="34">
        <v>127</v>
      </c>
      <c r="T30" s="34">
        <v>98</v>
      </c>
      <c r="U30" s="35">
        <v>29</v>
      </c>
      <c r="V30" s="75"/>
      <c r="W30" s="75"/>
      <c r="X30" s="76"/>
      <c r="Y30" s="76"/>
    </row>
    <row r="31" spans="1:25" s="6" customFormat="1" ht="21" hidden="1" customHeight="1" outlineLevel="1">
      <c r="A31" s="26" t="s">
        <v>220</v>
      </c>
      <c r="B31" s="34">
        <v>11</v>
      </c>
      <c r="C31" s="34">
        <v>90</v>
      </c>
      <c r="D31" s="34">
        <v>63</v>
      </c>
      <c r="E31" s="34">
        <v>21</v>
      </c>
      <c r="F31" s="34">
        <v>6</v>
      </c>
      <c r="G31" s="424">
        <v>2279</v>
      </c>
      <c r="H31" s="425"/>
      <c r="I31" s="424">
        <v>1152</v>
      </c>
      <c r="J31" s="425"/>
      <c r="K31" s="424">
        <v>1127</v>
      </c>
      <c r="L31" s="425"/>
      <c r="M31" s="34">
        <v>359</v>
      </c>
      <c r="N31" s="34">
        <v>378</v>
      </c>
      <c r="O31" s="34">
        <v>342</v>
      </c>
      <c r="P31" s="34">
        <v>375</v>
      </c>
      <c r="Q31" s="34">
        <v>403</v>
      </c>
      <c r="R31" s="34">
        <v>422</v>
      </c>
      <c r="S31" s="34">
        <v>125</v>
      </c>
      <c r="T31" s="34">
        <v>96</v>
      </c>
      <c r="U31" s="35">
        <v>29</v>
      </c>
      <c r="V31" s="75"/>
      <c r="W31" s="75"/>
      <c r="X31" s="76"/>
      <c r="Y31" s="76"/>
    </row>
    <row r="32" spans="1:25" s="6" customFormat="1" ht="21" hidden="1" customHeight="1" outlineLevel="1">
      <c r="A32" s="26" t="s">
        <v>550</v>
      </c>
      <c r="B32" s="34">
        <v>10</v>
      </c>
      <c r="C32" s="34">
        <v>88</v>
      </c>
      <c r="D32" s="34">
        <v>64</v>
      </c>
      <c r="E32" s="34">
        <v>18</v>
      </c>
      <c r="F32" s="34">
        <v>6</v>
      </c>
      <c r="G32" s="424">
        <v>2187</v>
      </c>
      <c r="H32" s="425"/>
      <c r="I32" s="424">
        <v>1120</v>
      </c>
      <c r="J32" s="425"/>
      <c r="K32" s="424">
        <v>1067</v>
      </c>
      <c r="L32" s="425"/>
      <c r="M32" s="34">
        <v>362</v>
      </c>
      <c r="N32" s="34">
        <v>358</v>
      </c>
      <c r="O32" s="34">
        <v>377</v>
      </c>
      <c r="P32" s="34">
        <v>336</v>
      </c>
      <c r="Q32" s="34">
        <v>359</v>
      </c>
      <c r="R32" s="34">
        <v>395</v>
      </c>
      <c r="S32" s="34">
        <v>121</v>
      </c>
      <c r="T32" s="34">
        <v>94</v>
      </c>
      <c r="U32" s="35">
        <v>27</v>
      </c>
      <c r="V32" s="75"/>
      <c r="W32" s="75"/>
      <c r="X32" s="76"/>
      <c r="Y32" s="76"/>
    </row>
    <row r="33" spans="1:25" s="6" customFormat="1" ht="21" hidden="1" customHeight="1" outlineLevel="1">
      <c r="A33" s="26" t="s">
        <v>221</v>
      </c>
      <c r="B33" s="34">
        <v>9</v>
      </c>
      <c r="C33" s="34">
        <v>84</v>
      </c>
      <c r="D33" s="34">
        <v>64</v>
      </c>
      <c r="E33" s="34">
        <v>14</v>
      </c>
      <c r="F33" s="34">
        <v>6</v>
      </c>
      <c r="G33" s="424">
        <v>2096</v>
      </c>
      <c r="H33" s="425"/>
      <c r="I33" s="424">
        <v>1058</v>
      </c>
      <c r="J33" s="425"/>
      <c r="K33" s="424">
        <v>1038</v>
      </c>
      <c r="L33" s="425"/>
      <c r="M33" s="34">
        <v>351</v>
      </c>
      <c r="N33" s="34">
        <v>356</v>
      </c>
      <c r="O33" s="34">
        <v>352</v>
      </c>
      <c r="P33" s="34">
        <v>367</v>
      </c>
      <c r="Q33" s="34">
        <v>327</v>
      </c>
      <c r="R33" s="34">
        <v>343</v>
      </c>
      <c r="S33" s="34">
        <v>119</v>
      </c>
      <c r="T33" s="34">
        <v>87</v>
      </c>
      <c r="U33" s="35">
        <v>32</v>
      </c>
      <c r="V33" s="75"/>
      <c r="W33" s="75"/>
      <c r="X33" s="76"/>
      <c r="Y33" s="76"/>
    </row>
    <row r="34" spans="1:25" s="6" customFormat="1" ht="21" hidden="1" customHeight="1" outlineLevel="1">
      <c r="A34" s="26" t="s">
        <v>222</v>
      </c>
      <c r="B34" s="34">
        <v>8</v>
      </c>
      <c r="C34" s="34">
        <v>81</v>
      </c>
      <c r="D34" s="34">
        <v>63</v>
      </c>
      <c r="E34" s="34">
        <v>12</v>
      </c>
      <c r="F34" s="34">
        <v>6</v>
      </c>
      <c r="G34" s="424">
        <v>2072</v>
      </c>
      <c r="H34" s="425"/>
      <c r="I34" s="424">
        <v>1053</v>
      </c>
      <c r="J34" s="425"/>
      <c r="K34" s="424">
        <v>1019</v>
      </c>
      <c r="L34" s="425"/>
      <c r="M34" s="34">
        <v>346</v>
      </c>
      <c r="N34" s="34">
        <v>353</v>
      </c>
      <c r="O34" s="34">
        <v>348</v>
      </c>
      <c r="P34" s="34">
        <v>348</v>
      </c>
      <c r="Q34" s="34">
        <v>356</v>
      </c>
      <c r="R34" s="34">
        <v>321</v>
      </c>
      <c r="S34" s="34">
        <v>114</v>
      </c>
      <c r="T34" s="34">
        <v>80</v>
      </c>
      <c r="U34" s="35">
        <v>34</v>
      </c>
      <c r="V34" s="75"/>
      <c r="W34" s="75"/>
      <c r="X34" s="76"/>
      <c r="Y34" s="76"/>
    </row>
    <row r="35" spans="1:25" s="6" customFormat="1" ht="21" hidden="1" customHeight="1" outlineLevel="1">
      <c r="A35" s="26" t="s">
        <v>223</v>
      </c>
      <c r="B35" s="34">
        <v>7</v>
      </c>
      <c r="C35" s="34">
        <v>78</v>
      </c>
      <c r="D35" s="34">
        <v>63</v>
      </c>
      <c r="E35" s="34">
        <v>9</v>
      </c>
      <c r="F35" s="34">
        <v>6</v>
      </c>
      <c r="G35" s="424">
        <v>2053</v>
      </c>
      <c r="H35" s="425"/>
      <c r="I35" s="424">
        <v>1041</v>
      </c>
      <c r="J35" s="425"/>
      <c r="K35" s="424">
        <v>1012</v>
      </c>
      <c r="L35" s="425"/>
      <c r="M35" s="34">
        <v>322</v>
      </c>
      <c r="N35" s="34">
        <v>343</v>
      </c>
      <c r="O35" s="34">
        <v>349</v>
      </c>
      <c r="P35" s="34">
        <v>342</v>
      </c>
      <c r="Q35" s="34">
        <v>345</v>
      </c>
      <c r="R35" s="34">
        <v>352</v>
      </c>
      <c r="S35" s="34">
        <v>114</v>
      </c>
      <c r="T35" s="34">
        <v>72</v>
      </c>
      <c r="U35" s="35">
        <v>42</v>
      </c>
      <c r="V35" s="75"/>
      <c r="W35" s="75"/>
      <c r="X35" s="76"/>
      <c r="Y35" s="76"/>
    </row>
    <row r="36" spans="1:25" s="6" customFormat="1" ht="21" hidden="1" customHeight="1" outlineLevel="1">
      <c r="A36" s="26" t="s">
        <v>224</v>
      </c>
      <c r="B36" s="34">
        <v>7</v>
      </c>
      <c r="C36" s="34">
        <v>76</v>
      </c>
      <c r="D36" s="34">
        <v>62</v>
      </c>
      <c r="E36" s="34">
        <v>8</v>
      </c>
      <c r="F36" s="34">
        <v>6</v>
      </c>
      <c r="G36" s="424">
        <v>2000</v>
      </c>
      <c r="H36" s="425"/>
      <c r="I36" s="424">
        <v>1015</v>
      </c>
      <c r="J36" s="425"/>
      <c r="K36" s="424">
        <v>985</v>
      </c>
      <c r="L36" s="425"/>
      <c r="M36" s="34">
        <v>291</v>
      </c>
      <c r="N36" s="34">
        <v>322</v>
      </c>
      <c r="O36" s="34">
        <v>340</v>
      </c>
      <c r="P36" s="34">
        <v>349</v>
      </c>
      <c r="Q36" s="34">
        <v>345</v>
      </c>
      <c r="R36" s="34">
        <v>353</v>
      </c>
      <c r="S36" s="34">
        <v>107</v>
      </c>
      <c r="T36" s="34">
        <v>67</v>
      </c>
      <c r="U36" s="35">
        <v>40</v>
      </c>
      <c r="V36" s="75"/>
      <c r="W36" s="75"/>
      <c r="X36" s="76"/>
      <c r="Y36" s="76"/>
    </row>
    <row r="37" spans="1:25" s="6" customFormat="1" ht="21" hidden="1" customHeight="1" outlineLevel="1">
      <c r="A37" s="26" t="s">
        <v>225</v>
      </c>
      <c r="B37" s="34">
        <v>7</v>
      </c>
      <c r="C37" s="34">
        <v>75</v>
      </c>
      <c r="D37" s="34">
        <v>63</v>
      </c>
      <c r="E37" s="34">
        <v>7</v>
      </c>
      <c r="F37" s="34">
        <v>5</v>
      </c>
      <c r="G37" s="424">
        <v>1915</v>
      </c>
      <c r="H37" s="425"/>
      <c r="I37" s="424">
        <v>982</v>
      </c>
      <c r="J37" s="425"/>
      <c r="K37" s="424">
        <v>933</v>
      </c>
      <c r="L37" s="425"/>
      <c r="M37" s="34">
        <v>307</v>
      </c>
      <c r="N37" s="34">
        <v>287</v>
      </c>
      <c r="O37" s="34">
        <v>312</v>
      </c>
      <c r="P37" s="34">
        <v>330</v>
      </c>
      <c r="Q37" s="34">
        <v>343</v>
      </c>
      <c r="R37" s="34">
        <v>336</v>
      </c>
      <c r="S37" s="34">
        <v>109</v>
      </c>
      <c r="T37" s="34">
        <v>67</v>
      </c>
      <c r="U37" s="35">
        <v>42</v>
      </c>
      <c r="V37" s="75"/>
      <c r="W37" s="75"/>
      <c r="X37" s="76"/>
      <c r="Y37" s="76"/>
    </row>
    <row r="38" spans="1:25" s="6" customFormat="1" ht="21" hidden="1" customHeight="1" outlineLevel="1">
      <c r="A38" s="26" t="s">
        <v>226</v>
      </c>
      <c r="B38" s="34">
        <v>7</v>
      </c>
      <c r="C38" s="34">
        <v>64</v>
      </c>
      <c r="D38" s="34">
        <v>51</v>
      </c>
      <c r="E38" s="34">
        <v>8</v>
      </c>
      <c r="F38" s="34">
        <v>5</v>
      </c>
      <c r="G38" s="424">
        <v>1836</v>
      </c>
      <c r="H38" s="425"/>
      <c r="I38" s="424">
        <v>959</v>
      </c>
      <c r="J38" s="425"/>
      <c r="K38" s="424">
        <v>877</v>
      </c>
      <c r="L38" s="425"/>
      <c r="M38" s="34">
        <v>284</v>
      </c>
      <c r="N38" s="34">
        <v>300</v>
      </c>
      <c r="O38" s="34">
        <v>284</v>
      </c>
      <c r="P38" s="34">
        <v>306</v>
      </c>
      <c r="Q38" s="34">
        <v>323</v>
      </c>
      <c r="R38" s="34">
        <v>339</v>
      </c>
      <c r="S38" s="34">
        <v>105</v>
      </c>
      <c r="T38" s="34">
        <v>58</v>
      </c>
      <c r="U38" s="35">
        <v>47</v>
      </c>
      <c r="V38" s="75"/>
      <c r="W38" s="75"/>
      <c r="X38" s="76"/>
      <c r="Y38" s="76"/>
    </row>
    <row r="39" spans="1:25" s="6" customFormat="1" ht="21" hidden="1" customHeight="1" outlineLevel="1">
      <c r="A39" s="111" t="s">
        <v>227</v>
      </c>
      <c r="B39" s="112">
        <v>7</v>
      </c>
      <c r="C39" s="112">
        <v>69</v>
      </c>
      <c r="D39" s="112">
        <v>55</v>
      </c>
      <c r="E39" s="112">
        <v>9</v>
      </c>
      <c r="F39" s="112">
        <v>5</v>
      </c>
      <c r="G39" s="446">
        <v>1753</v>
      </c>
      <c r="H39" s="447"/>
      <c r="I39" s="446">
        <v>922</v>
      </c>
      <c r="J39" s="447"/>
      <c r="K39" s="446">
        <v>831</v>
      </c>
      <c r="L39" s="447"/>
      <c r="M39" s="112">
        <v>264</v>
      </c>
      <c r="N39" s="112">
        <v>286</v>
      </c>
      <c r="O39" s="112">
        <v>296</v>
      </c>
      <c r="P39" s="112">
        <v>284</v>
      </c>
      <c r="Q39" s="112">
        <v>300</v>
      </c>
      <c r="R39" s="112">
        <v>323</v>
      </c>
      <c r="S39" s="112">
        <v>100</v>
      </c>
      <c r="T39" s="112">
        <v>54</v>
      </c>
      <c r="U39" s="113">
        <v>46</v>
      </c>
      <c r="V39" s="75"/>
      <c r="W39" s="75"/>
      <c r="X39" s="76"/>
      <c r="Y39" s="76"/>
    </row>
    <row r="40" spans="1:25" s="11" customFormat="1" ht="15" hidden="1" customHeight="1" outlineLevel="1">
      <c r="A40" s="31" t="s">
        <v>551</v>
      </c>
      <c r="B40" s="32">
        <v>7</v>
      </c>
      <c r="C40" s="32">
        <v>63</v>
      </c>
      <c r="D40" s="32">
        <v>51</v>
      </c>
      <c r="E40" s="32">
        <v>10</v>
      </c>
      <c r="F40" s="32">
        <v>2</v>
      </c>
      <c r="G40" s="444">
        <v>1676</v>
      </c>
      <c r="H40" s="445"/>
      <c r="I40" s="444">
        <v>889</v>
      </c>
      <c r="J40" s="445"/>
      <c r="K40" s="444">
        <v>787</v>
      </c>
      <c r="L40" s="445"/>
      <c r="M40" s="32">
        <v>249</v>
      </c>
      <c r="N40" s="32">
        <v>263</v>
      </c>
      <c r="O40" s="32">
        <v>285</v>
      </c>
      <c r="P40" s="32">
        <v>293</v>
      </c>
      <c r="Q40" s="32">
        <v>291</v>
      </c>
      <c r="R40" s="32">
        <v>295</v>
      </c>
      <c r="S40" s="32">
        <v>98</v>
      </c>
      <c r="T40" s="32">
        <v>52</v>
      </c>
      <c r="U40" s="33">
        <v>46</v>
      </c>
      <c r="V40" s="75"/>
      <c r="W40" s="75"/>
      <c r="X40" s="169"/>
      <c r="Y40" s="169"/>
    </row>
    <row r="41" spans="1:25" s="6" customFormat="1" ht="21" hidden="1" customHeight="1" outlineLevel="1">
      <c r="A41" s="26" t="s">
        <v>228</v>
      </c>
      <c r="B41" s="34">
        <v>7</v>
      </c>
      <c r="C41" s="34">
        <v>61</v>
      </c>
      <c r="D41" s="34">
        <v>48</v>
      </c>
      <c r="E41" s="34">
        <v>11</v>
      </c>
      <c r="F41" s="34">
        <v>2</v>
      </c>
      <c r="G41" s="424">
        <v>1616</v>
      </c>
      <c r="H41" s="425"/>
      <c r="I41" s="424">
        <v>854</v>
      </c>
      <c r="J41" s="425"/>
      <c r="K41" s="424">
        <v>762</v>
      </c>
      <c r="L41" s="425"/>
      <c r="M41" s="34">
        <v>259</v>
      </c>
      <c r="N41" s="34">
        <v>244</v>
      </c>
      <c r="O41" s="34">
        <v>263</v>
      </c>
      <c r="P41" s="34">
        <v>278</v>
      </c>
      <c r="Q41" s="34">
        <v>288</v>
      </c>
      <c r="R41" s="34">
        <v>284</v>
      </c>
      <c r="S41" s="34">
        <v>96</v>
      </c>
      <c r="T41" s="34">
        <v>51</v>
      </c>
      <c r="U41" s="35">
        <v>45</v>
      </c>
      <c r="V41" s="75"/>
      <c r="W41" s="75"/>
      <c r="X41" s="76"/>
      <c r="Y41" s="76"/>
    </row>
    <row r="42" spans="1:25" s="6" customFormat="1" ht="21" hidden="1" customHeight="1" outlineLevel="1">
      <c r="A42" s="26" t="s">
        <v>229</v>
      </c>
      <c r="B42" s="34">
        <v>7</v>
      </c>
      <c r="C42" s="34">
        <v>60</v>
      </c>
      <c r="D42" s="34">
        <v>48</v>
      </c>
      <c r="E42" s="34">
        <v>10</v>
      </c>
      <c r="F42" s="34">
        <v>2</v>
      </c>
      <c r="G42" s="424">
        <v>1549</v>
      </c>
      <c r="H42" s="425"/>
      <c r="I42" s="424">
        <v>821</v>
      </c>
      <c r="J42" s="425"/>
      <c r="K42" s="424">
        <v>728</v>
      </c>
      <c r="L42" s="425"/>
      <c r="M42" s="34">
        <v>223</v>
      </c>
      <c r="N42" s="34">
        <v>251</v>
      </c>
      <c r="O42" s="34">
        <v>242</v>
      </c>
      <c r="P42" s="34">
        <v>263</v>
      </c>
      <c r="Q42" s="34">
        <v>283</v>
      </c>
      <c r="R42" s="34">
        <v>287</v>
      </c>
      <c r="S42" s="34">
        <v>99</v>
      </c>
      <c r="T42" s="34">
        <v>49</v>
      </c>
      <c r="U42" s="35">
        <v>50</v>
      </c>
      <c r="V42" s="75"/>
      <c r="W42" s="75"/>
      <c r="X42" s="76"/>
      <c r="Y42" s="76"/>
    </row>
    <row r="43" spans="1:25" s="6" customFormat="1" ht="21" hidden="1" customHeight="1" outlineLevel="1">
      <c r="A43" s="26" t="s">
        <v>230</v>
      </c>
      <c r="B43" s="34">
        <v>7</v>
      </c>
      <c r="C43" s="34">
        <v>60</v>
      </c>
      <c r="D43" s="34">
        <v>48</v>
      </c>
      <c r="E43" s="34">
        <v>9</v>
      </c>
      <c r="F43" s="34">
        <v>3</v>
      </c>
      <c r="G43" s="424">
        <v>1503</v>
      </c>
      <c r="H43" s="425"/>
      <c r="I43" s="424">
        <v>796</v>
      </c>
      <c r="J43" s="425"/>
      <c r="K43" s="424">
        <v>707</v>
      </c>
      <c r="L43" s="425"/>
      <c r="M43" s="34">
        <v>239</v>
      </c>
      <c r="N43" s="34">
        <v>221</v>
      </c>
      <c r="O43" s="34">
        <v>258</v>
      </c>
      <c r="P43" s="34">
        <v>241</v>
      </c>
      <c r="Q43" s="34">
        <v>261</v>
      </c>
      <c r="R43" s="34">
        <v>283</v>
      </c>
      <c r="S43" s="34">
        <v>92</v>
      </c>
      <c r="T43" s="34">
        <v>45</v>
      </c>
      <c r="U43" s="35">
        <v>47</v>
      </c>
      <c r="V43" s="75"/>
      <c r="W43" s="75"/>
      <c r="X43" s="76"/>
      <c r="Y43" s="76"/>
    </row>
    <row r="44" spans="1:25" s="6" customFormat="1" ht="21" hidden="1" customHeight="1" outlineLevel="1">
      <c r="A44" s="111" t="s">
        <v>231</v>
      </c>
      <c r="B44" s="112">
        <v>5</v>
      </c>
      <c r="C44" s="112">
        <v>51</v>
      </c>
      <c r="D44" s="112">
        <v>43</v>
      </c>
      <c r="E44" s="112">
        <v>5</v>
      </c>
      <c r="F44" s="112">
        <v>3</v>
      </c>
      <c r="G44" s="446">
        <v>1396</v>
      </c>
      <c r="H44" s="447"/>
      <c r="I44" s="446">
        <v>731</v>
      </c>
      <c r="J44" s="447"/>
      <c r="K44" s="446">
        <v>665</v>
      </c>
      <c r="L44" s="447"/>
      <c r="M44" s="112">
        <v>211</v>
      </c>
      <c r="N44" s="112">
        <v>230</v>
      </c>
      <c r="O44" s="112">
        <v>210</v>
      </c>
      <c r="P44" s="112">
        <v>255</v>
      </c>
      <c r="Q44" s="112">
        <v>231</v>
      </c>
      <c r="R44" s="112">
        <v>259</v>
      </c>
      <c r="S44" s="112">
        <v>82</v>
      </c>
      <c r="T44" s="112">
        <v>37</v>
      </c>
      <c r="U44" s="113">
        <v>45</v>
      </c>
      <c r="V44" s="75"/>
      <c r="W44" s="75"/>
      <c r="X44" s="76"/>
      <c r="Y44" s="76"/>
    </row>
    <row r="45" spans="1:25" s="6" customFormat="1" ht="15" customHeight="1" collapsed="1">
      <c r="A45" s="31" t="s">
        <v>861</v>
      </c>
      <c r="B45" s="230">
        <v>5</v>
      </c>
      <c r="C45" s="230">
        <v>49</v>
      </c>
      <c r="D45" s="230">
        <v>41</v>
      </c>
      <c r="E45" s="230">
        <v>5</v>
      </c>
      <c r="F45" s="230">
        <v>3</v>
      </c>
      <c r="G45" s="444">
        <v>1330</v>
      </c>
      <c r="H45" s="445"/>
      <c r="I45" s="444">
        <v>695</v>
      </c>
      <c r="J45" s="445"/>
      <c r="K45" s="444">
        <v>635</v>
      </c>
      <c r="L45" s="445"/>
      <c r="M45" s="230">
        <v>210</v>
      </c>
      <c r="N45" s="230">
        <v>204</v>
      </c>
      <c r="O45" s="230">
        <v>225</v>
      </c>
      <c r="P45" s="230">
        <v>205</v>
      </c>
      <c r="Q45" s="230">
        <v>254</v>
      </c>
      <c r="R45" s="230">
        <v>232</v>
      </c>
      <c r="S45" s="230">
        <v>82</v>
      </c>
      <c r="T45" s="230">
        <v>34</v>
      </c>
      <c r="U45" s="231">
        <v>48</v>
      </c>
      <c r="V45" s="75"/>
      <c r="W45" s="75"/>
      <c r="X45" s="76"/>
      <c r="Y45" s="76"/>
    </row>
    <row r="46" spans="1:25" ht="21" customHeight="1">
      <c r="A46" s="26" t="s">
        <v>232</v>
      </c>
      <c r="B46" s="34">
        <v>5</v>
      </c>
      <c r="C46" s="34">
        <v>48</v>
      </c>
      <c r="D46" s="34">
        <v>40</v>
      </c>
      <c r="E46" s="34">
        <v>5</v>
      </c>
      <c r="F46" s="34">
        <v>3</v>
      </c>
      <c r="G46" s="424">
        <v>1218</v>
      </c>
      <c r="H46" s="425"/>
      <c r="I46" s="424">
        <v>624</v>
      </c>
      <c r="J46" s="425"/>
      <c r="K46" s="424">
        <v>594</v>
      </c>
      <c r="L46" s="425"/>
      <c r="M46" s="34">
        <v>164</v>
      </c>
      <c r="N46" s="34">
        <v>199</v>
      </c>
      <c r="O46" s="34">
        <v>197</v>
      </c>
      <c r="P46" s="34">
        <v>220</v>
      </c>
      <c r="Q46" s="34">
        <v>193</v>
      </c>
      <c r="R46" s="34">
        <v>245</v>
      </c>
      <c r="S46" s="34">
        <v>77</v>
      </c>
      <c r="T46" s="34">
        <v>31</v>
      </c>
      <c r="U46" s="35">
        <v>46</v>
      </c>
      <c r="V46" s="75"/>
      <c r="W46" s="75"/>
      <c r="X46" s="76"/>
      <c r="Y46" s="76"/>
    </row>
    <row r="47" spans="1:25" ht="21" customHeight="1">
      <c r="A47" s="26" t="s">
        <v>233</v>
      </c>
      <c r="B47" s="34">
        <v>5</v>
      </c>
      <c r="C47" s="34">
        <v>48</v>
      </c>
      <c r="D47" s="34">
        <v>40</v>
      </c>
      <c r="E47" s="34">
        <v>4</v>
      </c>
      <c r="F47" s="34">
        <v>4</v>
      </c>
      <c r="G47" s="424">
        <v>1175</v>
      </c>
      <c r="H47" s="425"/>
      <c r="I47" s="424">
        <v>596</v>
      </c>
      <c r="J47" s="425"/>
      <c r="K47" s="424">
        <v>579</v>
      </c>
      <c r="L47" s="425"/>
      <c r="M47" s="34">
        <v>199</v>
      </c>
      <c r="N47" s="34">
        <v>166</v>
      </c>
      <c r="O47" s="34">
        <v>196</v>
      </c>
      <c r="P47" s="34">
        <v>198</v>
      </c>
      <c r="Q47" s="34">
        <v>218</v>
      </c>
      <c r="R47" s="34">
        <v>198</v>
      </c>
      <c r="S47" s="34">
        <v>76</v>
      </c>
      <c r="T47" s="34">
        <v>31</v>
      </c>
      <c r="U47" s="35">
        <v>45</v>
      </c>
      <c r="V47" s="75"/>
      <c r="W47" s="75"/>
      <c r="X47" s="76"/>
      <c r="Y47" s="76"/>
    </row>
    <row r="48" spans="1:25" ht="21" customHeight="1">
      <c r="A48" s="26" t="s">
        <v>234</v>
      </c>
      <c r="B48" s="34">
        <v>5</v>
      </c>
      <c r="C48" s="34">
        <v>51</v>
      </c>
      <c r="D48" s="34">
        <v>41</v>
      </c>
      <c r="E48" s="34">
        <v>4</v>
      </c>
      <c r="F48" s="34">
        <v>6</v>
      </c>
      <c r="G48" s="424">
        <v>1190</v>
      </c>
      <c r="H48" s="425"/>
      <c r="I48" s="424">
        <v>597</v>
      </c>
      <c r="J48" s="425"/>
      <c r="K48" s="424">
        <v>593</v>
      </c>
      <c r="L48" s="425"/>
      <c r="M48" s="34">
        <v>205</v>
      </c>
      <c r="N48" s="34">
        <v>202</v>
      </c>
      <c r="O48" s="34">
        <v>169</v>
      </c>
      <c r="P48" s="34">
        <v>195</v>
      </c>
      <c r="Q48" s="34">
        <v>201</v>
      </c>
      <c r="R48" s="34">
        <v>218</v>
      </c>
      <c r="S48" s="34">
        <v>84</v>
      </c>
      <c r="T48" s="34">
        <v>38</v>
      </c>
      <c r="U48" s="35">
        <v>46</v>
      </c>
      <c r="V48" s="75"/>
      <c r="W48" s="75"/>
      <c r="X48" s="76"/>
      <c r="Y48" s="76"/>
    </row>
    <row r="49" spans="1:25" ht="21" customHeight="1">
      <c r="A49" s="26" t="s">
        <v>235</v>
      </c>
      <c r="B49" s="34">
        <v>5</v>
      </c>
      <c r="C49" s="34">
        <v>52</v>
      </c>
      <c r="D49" s="34">
        <v>40</v>
      </c>
      <c r="E49" s="34">
        <v>4</v>
      </c>
      <c r="F49" s="34">
        <v>8</v>
      </c>
      <c r="G49" s="424">
        <v>1175</v>
      </c>
      <c r="H49" s="425"/>
      <c r="I49" s="424">
        <v>584</v>
      </c>
      <c r="J49" s="425"/>
      <c r="K49" s="424">
        <v>591</v>
      </c>
      <c r="L49" s="425"/>
      <c r="M49" s="34">
        <v>212</v>
      </c>
      <c r="N49" s="34">
        <v>202</v>
      </c>
      <c r="O49" s="34">
        <v>205</v>
      </c>
      <c r="P49" s="34">
        <v>167</v>
      </c>
      <c r="Q49" s="34">
        <v>193</v>
      </c>
      <c r="R49" s="34">
        <v>196</v>
      </c>
      <c r="S49" s="34">
        <v>83</v>
      </c>
      <c r="T49" s="34">
        <v>37</v>
      </c>
      <c r="U49" s="35">
        <v>46</v>
      </c>
      <c r="V49" s="75"/>
      <c r="W49" s="75"/>
      <c r="X49" s="76"/>
      <c r="Y49" s="76"/>
    </row>
    <row r="50" spans="1:25" s="6" customFormat="1" ht="21" customHeight="1">
      <c r="A50" s="26" t="s">
        <v>236</v>
      </c>
      <c r="B50" s="34">
        <v>4</v>
      </c>
      <c r="C50" s="34">
        <v>53</v>
      </c>
      <c r="D50" s="34">
        <v>41</v>
      </c>
      <c r="E50" s="34">
        <v>2</v>
      </c>
      <c r="F50" s="34">
        <v>10</v>
      </c>
      <c r="G50" s="424">
        <v>1155</v>
      </c>
      <c r="H50" s="425"/>
      <c r="I50" s="424">
        <v>563</v>
      </c>
      <c r="J50" s="425"/>
      <c r="K50" s="424">
        <v>592</v>
      </c>
      <c r="L50" s="425"/>
      <c r="M50" s="34">
        <v>196</v>
      </c>
      <c r="N50" s="34">
        <v>207</v>
      </c>
      <c r="O50" s="34">
        <v>195</v>
      </c>
      <c r="P50" s="34">
        <v>205</v>
      </c>
      <c r="Q50" s="34">
        <v>163</v>
      </c>
      <c r="R50" s="34">
        <v>189</v>
      </c>
      <c r="S50" s="34">
        <v>85</v>
      </c>
      <c r="T50" s="34">
        <v>37</v>
      </c>
      <c r="U50" s="35">
        <v>48</v>
      </c>
      <c r="V50" s="75"/>
      <c r="W50" s="75"/>
      <c r="X50" s="76"/>
      <c r="Y50" s="76"/>
    </row>
    <row r="51" spans="1:25" ht="21" customHeight="1">
      <c r="A51" s="26" t="s">
        <v>545</v>
      </c>
      <c r="B51" s="34">
        <v>4</v>
      </c>
      <c r="C51" s="34">
        <v>53</v>
      </c>
      <c r="D51" s="34">
        <v>41</v>
      </c>
      <c r="E51" s="34">
        <v>2</v>
      </c>
      <c r="F51" s="34">
        <v>10</v>
      </c>
      <c r="G51" s="424">
        <v>1135</v>
      </c>
      <c r="H51" s="425"/>
      <c r="I51" s="424">
        <v>557</v>
      </c>
      <c r="J51" s="425"/>
      <c r="K51" s="424">
        <v>578</v>
      </c>
      <c r="L51" s="425"/>
      <c r="M51" s="34">
        <v>169</v>
      </c>
      <c r="N51" s="34">
        <v>193</v>
      </c>
      <c r="O51" s="34">
        <v>207</v>
      </c>
      <c r="P51" s="34">
        <v>197</v>
      </c>
      <c r="Q51" s="34">
        <v>208</v>
      </c>
      <c r="R51" s="34">
        <v>161</v>
      </c>
      <c r="S51" s="34">
        <v>83</v>
      </c>
      <c r="T51" s="34">
        <v>38</v>
      </c>
      <c r="U51" s="35">
        <v>45</v>
      </c>
      <c r="V51" s="75"/>
      <c r="W51" s="75"/>
      <c r="X51" s="76"/>
      <c r="Y51" s="76"/>
    </row>
    <row r="52" spans="1:25" ht="21" customHeight="1">
      <c r="A52" s="26" t="s">
        <v>546</v>
      </c>
      <c r="B52" s="34">
        <v>4</v>
      </c>
      <c r="C52" s="34">
        <v>55</v>
      </c>
      <c r="D52" s="34">
        <v>40</v>
      </c>
      <c r="E52" s="34">
        <v>3</v>
      </c>
      <c r="F52" s="34">
        <v>10</v>
      </c>
      <c r="G52" s="424">
        <v>1138</v>
      </c>
      <c r="H52" s="425"/>
      <c r="I52" s="424">
        <v>567</v>
      </c>
      <c r="J52" s="425"/>
      <c r="K52" s="424">
        <v>571</v>
      </c>
      <c r="L52" s="425"/>
      <c r="M52" s="34">
        <v>189</v>
      </c>
      <c r="N52" s="34">
        <v>168</v>
      </c>
      <c r="O52" s="34">
        <v>187</v>
      </c>
      <c r="P52" s="34">
        <v>202</v>
      </c>
      <c r="Q52" s="34">
        <v>190</v>
      </c>
      <c r="R52" s="34">
        <v>202</v>
      </c>
      <c r="S52" s="34">
        <v>85</v>
      </c>
      <c r="T52" s="34">
        <v>38</v>
      </c>
      <c r="U52" s="35">
        <v>47</v>
      </c>
      <c r="V52" s="75"/>
      <c r="W52" s="75"/>
      <c r="X52" s="76"/>
      <c r="Y52" s="76"/>
    </row>
    <row r="53" spans="1:25" ht="21" customHeight="1">
      <c r="A53" s="26" t="s">
        <v>547</v>
      </c>
      <c r="B53" s="34">
        <v>4</v>
      </c>
      <c r="C53" s="34">
        <v>54</v>
      </c>
      <c r="D53" s="34">
        <v>40</v>
      </c>
      <c r="E53" s="34">
        <v>3</v>
      </c>
      <c r="F53" s="34">
        <v>11</v>
      </c>
      <c r="G53" s="424">
        <v>1129</v>
      </c>
      <c r="H53" s="425"/>
      <c r="I53" s="424">
        <v>567</v>
      </c>
      <c r="J53" s="425"/>
      <c r="K53" s="424">
        <v>562</v>
      </c>
      <c r="L53" s="425"/>
      <c r="M53" s="34">
        <v>185</v>
      </c>
      <c r="N53" s="34">
        <v>194</v>
      </c>
      <c r="O53" s="34">
        <v>167</v>
      </c>
      <c r="P53" s="34">
        <v>188</v>
      </c>
      <c r="Q53" s="34">
        <v>208</v>
      </c>
      <c r="R53" s="34">
        <v>187</v>
      </c>
      <c r="S53" s="34">
        <v>86</v>
      </c>
      <c r="T53" s="34">
        <v>37</v>
      </c>
      <c r="U53" s="35">
        <v>49</v>
      </c>
      <c r="V53" s="75"/>
      <c r="W53" s="75"/>
      <c r="X53" s="76"/>
      <c r="Y53" s="76"/>
    </row>
    <row r="54" spans="1:25" ht="21" customHeight="1">
      <c r="A54" s="26" t="s">
        <v>548</v>
      </c>
      <c r="B54" s="34">
        <v>4</v>
      </c>
      <c r="C54" s="34">
        <v>52</v>
      </c>
      <c r="D54" s="34">
        <v>39</v>
      </c>
      <c r="E54" s="34">
        <v>3</v>
      </c>
      <c r="F54" s="34">
        <v>10</v>
      </c>
      <c r="G54" s="424">
        <v>1097</v>
      </c>
      <c r="H54" s="425"/>
      <c r="I54" s="424">
        <v>563</v>
      </c>
      <c r="J54" s="425"/>
      <c r="K54" s="424">
        <v>534</v>
      </c>
      <c r="L54" s="425"/>
      <c r="M54" s="34">
        <v>168</v>
      </c>
      <c r="N54" s="34">
        <v>179</v>
      </c>
      <c r="O54" s="34">
        <v>194</v>
      </c>
      <c r="P54" s="34">
        <v>162</v>
      </c>
      <c r="Q54" s="34">
        <v>187</v>
      </c>
      <c r="R54" s="34">
        <v>207</v>
      </c>
      <c r="S54" s="34">
        <v>84</v>
      </c>
      <c r="T54" s="34">
        <v>34</v>
      </c>
      <c r="U54" s="35">
        <v>50</v>
      </c>
      <c r="V54" s="75"/>
      <c r="W54" s="75"/>
      <c r="X54" s="76"/>
      <c r="Y54" s="76"/>
    </row>
    <row r="55" spans="1:25" ht="21" customHeight="1">
      <c r="A55" s="26" t="s">
        <v>549</v>
      </c>
      <c r="B55" s="232">
        <v>4</v>
      </c>
      <c r="C55" s="232">
        <v>52</v>
      </c>
      <c r="D55" s="232">
        <v>39</v>
      </c>
      <c r="E55" s="232">
        <v>2</v>
      </c>
      <c r="F55" s="232">
        <v>11</v>
      </c>
      <c r="G55" s="424">
        <v>1065</v>
      </c>
      <c r="H55" s="425"/>
      <c r="I55" s="424">
        <v>561</v>
      </c>
      <c r="J55" s="425"/>
      <c r="K55" s="424">
        <v>504</v>
      </c>
      <c r="L55" s="425"/>
      <c r="M55" s="232">
        <v>179</v>
      </c>
      <c r="N55" s="232">
        <v>171</v>
      </c>
      <c r="O55" s="232">
        <v>177</v>
      </c>
      <c r="P55" s="232">
        <v>193</v>
      </c>
      <c r="Q55" s="232">
        <v>160</v>
      </c>
      <c r="R55" s="232">
        <v>185</v>
      </c>
      <c r="S55" s="232">
        <v>83</v>
      </c>
      <c r="T55" s="232">
        <v>35</v>
      </c>
      <c r="U55" s="233">
        <v>48</v>
      </c>
      <c r="V55" s="75"/>
      <c r="W55" s="75"/>
      <c r="X55" s="76"/>
      <c r="Y55" s="76"/>
    </row>
    <row r="56" spans="1:25" ht="21" customHeight="1">
      <c r="A56" s="26" t="s">
        <v>862</v>
      </c>
      <c r="B56" s="232">
        <v>4</v>
      </c>
      <c r="C56" s="232">
        <v>51</v>
      </c>
      <c r="D56" s="232">
        <v>38</v>
      </c>
      <c r="E56" s="232">
        <v>3</v>
      </c>
      <c r="F56" s="232">
        <v>10</v>
      </c>
      <c r="G56" s="424">
        <f>I56+K56</f>
        <v>1033</v>
      </c>
      <c r="H56" s="425"/>
      <c r="I56" s="424">
        <v>544</v>
      </c>
      <c r="J56" s="425"/>
      <c r="K56" s="424">
        <v>489</v>
      </c>
      <c r="L56" s="425"/>
      <c r="M56" s="232">
        <v>164</v>
      </c>
      <c r="N56" s="232">
        <v>180</v>
      </c>
      <c r="O56" s="232">
        <v>174</v>
      </c>
      <c r="P56" s="232">
        <v>168</v>
      </c>
      <c r="Q56" s="232">
        <v>189</v>
      </c>
      <c r="R56" s="232">
        <v>158</v>
      </c>
      <c r="S56" s="232">
        <f>T56+U56</f>
        <v>80</v>
      </c>
      <c r="T56" s="232">
        <v>36</v>
      </c>
      <c r="U56" s="233">
        <v>44</v>
      </c>
      <c r="V56" s="75"/>
      <c r="W56" s="385"/>
      <c r="X56" s="76"/>
      <c r="Y56" s="76"/>
    </row>
    <row r="57" spans="1:25" ht="21" customHeight="1">
      <c r="A57" s="26" t="s">
        <v>863</v>
      </c>
      <c r="B57" s="112">
        <v>3</v>
      </c>
      <c r="C57" s="112">
        <v>51</v>
      </c>
      <c r="D57" s="112">
        <v>38</v>
      </c>
      <c r="E57" s="200" t="s">
        <v>887</v>
      </c>
      <c r="F57" s="112">
        <v>13</v>
      </c>
      <c r="G57" s="424">
        <f t="shared" ref="G57:G59" si="5">I57+K57</f>
        <v>1023</v>
      </c>
      <c r="H57" s="425"/>
      <c r="I57" s="424">
        <v>541</v>
      </c>
      <c r="J57" s="425"/>
      <c r="K57" s="424">
        <v>482</v>
      </c>
      <c r="L57" s="425"/>
      <c r="M57" s="112">
        <v>139</v>
      </c>
      <c r="N57" s="112">
        <v>167</v>
      </c>
      <c r="O57" s="112">
        <v>180</v>
      </c>
      <c r="P57" s="112">
        <v>173</v>
      </c>
      <c r="Q57" s="112">
        <v>175</v>
      </c>
      <c r="R57" s="112">
        <v>189</v>
      </c>
      <c r="S57" s="232">
        <f t="shared" ref="S57:S60" si="6">T57+U57</f>
        <v>83</v>
      </c>
      <c r="T57" s="112">
        <v>37</v>
      </c>
      <c r="U57" s="113">
        <v>46</v>
      </c>
      <c r="V57" s="75"/>
      <c r="W57" s="385"/>
      <c r="X57" s="76"/>
      <c r="Y57" s="76"/>
    </row>
    <row r="58" spans="1:25" ht="21" customHeight="1">
      <c r="A58" s="26" t="s">
        <v>864</v>
      </c>
      <c r="B58" s="112">
        <v>3</v>
      </c>
      <c r="C58" s="112">
        <v>51</v>
      </c>
      <c r="D58" s="112">
        <v>37</v>
      </c>
      <c r="E58" s="200" t="s">
        <v>887</v>
      </c>
      <c r="F58" s="112">
        <v>14</v>
      </c>
      <c r="G58" s="424">
        <f t="shared" si="5"/>
        <v>984</v>
      </c>
      <c r="H58" s="425"/>
      <c r="I58" s="424">
        <v>512</v>
      </c>
      <c r="J58" s="425"/>
      <c r="K58" s="424">
        <v>472</v>
      </c>
      <c r="L58" s="425"/>
      <c r="M58" s="112">
        <v>165</v>
      </c>
      <c r="N58" s="112">
        <v>136</v>
      </c>
      <c r="O58" s="112">
        <v>167</v>
      </c>
      <c r="P58" s="112">
        <v>173</v>
      </c>
      <c r="Q58" s="112">
        <v>171</v>
      </c>
      <c r="R58" s="112">
        <v>172</v>
      </c>
      <c r="S58" s="232">
        <f t="shared" si="6"/>
        <v>82</v>
      </c>
      <c r="T58" s="112">
        <v>36</v>
      </c>
      <c r="U58" s="113">
        <v>46</v>
      </c>
      <c r="V58" s="75"/>
      <c r="W58" s="385"/>
      <c r="X58" s="76"/>
      <c r="Y58" s="76"/>
    </row>
    <row r="59" spans="1:25" ht="21" customHeight="1">
      <c r="A59" s="26" t="s">
        <v>865</v>
      </c>
      <c r="B59" s="112">
        <v>3</v>
      </c>
      <c r="C59" s="112">
        <v>55</v>
      </c>
      <c r="D59" s="112">
        <v>37</v>
      </c>
      <c r="E59" s="200" t="s">
        <v>887</v>
      </c>
      <c r="F59" s="112">
        <v>18</v>
      </c>
      <c r="G59" s="424">
        <f t="shared" si="5"/>
        <v>963</v>
      </c>
      <c r="H59" s="425"/>
      <c r="I59" s="424">
        <v>503</v>
      </c>
      <c r="J59" s="425"/>
      <c r="K59" s="424">
        <v>460</v>
      </c>
      <c r="L59" s="425"/>
      <c r="M59" s="112">
        <v>158</v>
      </c>
      <c r="N59" s="112">
        <v>164</v>
      </c>
      <c r="O59" s="112">
        <v>132</v>
      </c>
      <c r="P59" s="112">
        <v>164</v>
      </c>
      <c r="Q59" s="112">
        <v>174</v>
      </c>
      <c r="R59" s="112">
        <v>171</v>
      </c>
      <c r="S59" s="232">
        <f t="shared" si="6"/>
        <v>90</v>
      </c>
      <c r="T59" s="112">
        <v>46</v>
      </c>
      <c r="U59" s="113">
        <v>44</v>
      </c>
      <c r="V59" s="75"/>
      <c r="W59" s="385"/>
      <c r="X59" s="76"/>
      <c r="Y59" s="76"/>
    </row>
    <row r="60" spans="1:25" ht="21" customHeight="1" thickBot="1">
      <c r="A60" s="27" t="s">
        <v>866</v>
      </c>
      <c r="B60" s="36">
        <v>3</v>
      </c>
      <c r="C60" s="36">
        <v>49</v>
      </c>
      <c r="D60" s="36">
        <v>32</v>
      </c>
      <c r="E60" s="67" t="s">
        <v>887</v>
      </c>
      <c r="F60" s="36">
        <v>17</v>
      </c>
      <c r="G60" s="448">
        <f>I60+K60</f>
        <v>925</v>
      </c>
      <c r="H60" s="449"/>
      <c r="I60" s="448">
        <v>470</v>
      </c>
      <c r="J60" s="449"/>
      <c r="K60" s="448">
        <v>455</v>
      </c>
      <c r="L60" s="449"/>
      <c r="M60" s="36">
        <v>149</v>
      </c>
      <c r="N60" s="36">
        <v>150</v>
      </c>
      <c r="O60" s="36">
        <v>158</v>
      </c>
      <c r="P60" s="36">
        <v>127</v>
      </c>
      <c r="Q60" s="36">
        <v>166</v>
      </c>
      <c r="R60" s="36">
        <v>175</v>
      </c>
      <c r="S60" s="36">
        <f t="shared" si="6"/>
        <v>84</v>
      </c>
      <c r="T60" s="36">
        <v>41</v>
      </c>
      <c r="U60" s="37">
        <v>43</v>
      </c>
      <c r="V60" s="75"/>
      <c r="W60" s="385"/>
      <c r="X60" s="76"/>
      <c r="Y60" s="76"/>
    </row>
    <row r="61" spans="1:25" ht="18" customHeight="1">
      <c r="E61" s="325"/>
      <c r="K61" s="4"/>
      <c r="L61" s="4"/>
      <c r="M61" s="4"/>
      <c r="N61" s="4"/>
      <c r="O61" s="4"/>
      <c r="P61" s="4"/>
      <c r="Q61" s="4"/>
      <c r="R61" s="4"/>
      <c r="S61" s="325"/>
      <c r="U61" s="4" t="s">
        <v>723</v>
      </c>
    </row>
    <row r="62" spans="1:25" ht="17.25" customHeight="1"/>
  </sheetData>
  <mergeCells count="159">
    <mergeCell ref="K53:L53"/>
    <mergeCell ref="K47:L47"/>
    <mergeCell ref="K54:L54"/>
    <mergeCell ref="K60:L60"/>
    <mergeCell ref="I16:J16"/>
    <mergeCell ref="K16:L16"/>
    <mergeCell ref="K48:L48"/>
    <mergeCell ref="K49:L49"/>
    <mergeCell ref="K50:L50"/>
    <mergeCell ref="K51:L51"/>
    <mergeCell ref="K52:L52"/>
    <mergeCell ref="K41:L41"/>
    <mergeCell ref="K42:L42"/>
    <mergeCell ref="K43:L43"/>
    <mergeCell ref="K44:L44"/>
    <mergeCell ref="K45:L45"/>
    <mergeCell ref="K46:L46"/>
    <mergeCell ref="K35:L35"/>
    <mergeCell ref="K36:L36"/>
    <mergeCell ref="K37:L37"/>
    <mergeCell ref="K38:L38"/>
    <mergeCell ref="K39:L39"/>
    <mergeCell ref="K40:L40"/>
    <mergeCell ref="K29:L29"/>
    <mergeCell ref="K30:L30"/>
    <mergeCell ref="K31:L31"/>
    <mergeCell ref="K32:L32"/>
    <mergeCell ref="K33:L33"/>
    <mergeCell ref="K34:L34"/>
    <mergeCell ref="K23:L23"/>
    <mergeCell ref="K24:L24"/>
    <mergeCell ref="K25:L25"/>
    <mergeCell ref="K26:L26"/>
    <mergeCell ref="K27:L27"/>
    <mergeCell ref="K28:L28"/>
    <mergeCell ref="K17:L17"/>
    <mergeCell ref="K18:L18"/>
    <mergeCell ref="K19:L19"/>
    <mergeCell ref="K20:L20"/>
    <mergeCell ref="K21:L21"/>
    <mergeCell ref="K22:L22"/>
    <mergeCell ref="I50:J50"/>
    <mergeCell ref="I51:J51"/>
    <mergeCell ref="I52:J52"/>
    <mergeCell ref="I38:J38"/>
    <mergeCell ref="I39:J39"/>
    <mergeCell ref="I40:J40"/>
    <mergeCell ref="I41:J41"/>
    <mergeCell ref="I42:J42"/>
    <mergeCell ref="I43:J43"/>
    <mergeCell ref="I32:J32"/>
    <mergeCell ref="I33:J33"/>
    <mergeCell ref="I34:J34"/>
    <mergeCell ref="I35:J35"/>
    <mergeCell ref="I36:J36"/>
    <mergeCell ref="I37:J37"/>
    <mergeCell ref="I26:J26"/>
    <mergeCell ref="I27:J27"/>
    <mergeCell ref="I28:J28"/>
    <mergeCell ref="I53:J53"/>
    <mergeCell ref="I54:J54"/>
    <mergeCell ref="I60:J60"/>
    <mergeCell ref="I44:J44"/>
    <mergeCell ref="I45:J45"/>
    <mergeCell ref="I46:J46"/>
    <mergeCell ref="I47:J47"/>
    <mergeCell ref="I48:J48"/>
    <mergeCell ref="I49:J49"/>
    <mergeCell ref="I29:J29"/>
    <mergeCell ref="I30:J30"/>
    <mergeCell ref="I31:J31"/>
    <mergeCell ref="G60:H60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G49:H49"/>
    <mergeCell ref="G50:H50"/>
    <mergeCell ref="G51:H51"/>
    <mergeCell ref="G52:H52"/>
    <mergeCell ref="G53:H53"/>
    <mergeCell ref="G54:H54"/>
    <mergeCell ref="G43:H43"/>
    <mergeCell ref="G44:H44"/>
    <mergeCell ref="G45:H45"/>
    <mergeCell ref="G46:H46"/>
    <mergeCell ref="G47:H47"/>
    <mergeCell ref="G48:H48"/>
    <mergeCell ref="G37:H37"/>
    <mergeCell ref="G38:H38"/>
    <mergeCell ref="G39:H39"/>
    <mergeCell ref="G40:H40"/>
    <mergeCell ref="G41:H41"/>
    <mergeCell ref="G42:H42"/>
    <mergeCell ref="G31:H31"/>
    <mergeCell ref="G32:H32"/>
    <mergeCell ref="G33:H33"/>
    <mergeCell ref="G34:H34"/>
    <mergeCell ref="G35:H35"/>
    <mergeCell ref="G36:H36"/>
    <mergeCell ref="G25:H25"/>
    <mergeCell ref="G26:H26"/>
    <mergeCell ref="G27:H27"/>
    <mergeCell ref="G28:H28"/>
    <mergeCell ref="G29:H29"/>
    <mergeCell ref="G30:H30"/>
    <mergeCell ref="G17:H17"/>
    <mergeCell ref="G18:H18"/>
    <mergeCell ref="G19:H19"/>
    <mergeCell ref="G22:H22"/>
    <mergeCell ref="G23:H23"/>
    <mergeCell ref="G24:H24"/>
    <mergeCell ref="G20:H20"/>
    <mergeCell ref="G21:H21"/>
    <mergeCell ref="G16:H16"/>
    <mergeCell ref="M11:Z11"/>
    <mergeCell ref="R2:Z2"/>
    <mergeCell ref="K4:L4"/>
    <mergeCell ref="M4:N4"/>
    <mergeCell ref="O4:P4"/>
    <mergeCell ref="Q4:R4"/>
    <mergeCell ref="X3:Z4"/>
    <mergeCell ref="U3:W4"/>
    <mergeCell ref="F4:H4"/>
    <mergeCell ref="I4:J4"/>
    <mergeCell ref="S4:T4"/>
    <mergeCell ref="A1:G1"/>
    <mergeCell ref="B3:E3"/>
    <mergeCell ref="F3:T3"/>
    <mergeCell ref="B4:B5"/>
    <mergeCell ref="C4:C5"/>
    <mergeCell ref="D4:D5"/>
    <mergeCell ref="E4:E5"/>
    <mergeCell ref="A12:G12"/>
    <mergeCell ref="C14:F15"/>
    <mergeCell ref="S14:U15"/>
    <mergeCell ref="M15:R15"/>
    <mergeCell ref="G15:L15"/>
    <mergeCell ref="G14:R14"/>
    <mergeCell ref="G58:H58"/>
    <mergeCell ref="I58:J58"/>
    <mergeCell ref="K58:L58"/>
    <mergeCell ref="G59:H59"/>
    <mergeCell ref="I59:J59"/>
    <mergeCell ref="K59:L59"/>
    <mergeCell ref="G55:H55"/>
    <mergeCell ref="I55:J55"/>
    <mergeCell ref="K55:L55"/>
    <mergeCell ref="G56:H56"/>
    <mergeCell ref="I56:J56"/>
    <mergeCell ref="K56:L56"/>
    <mergeCell ref="G57:H57"/>
    <mergeCell ref="I57:J57"/>
    <mergeCell ref="K57:L57"/>
  </mergeCells>
  <phoneticPr fontId="2"/>
  <pageMargins left="0.78740157480314965" right="0.78740157480314965" top="0.78740157480314965" bottom="0.59055118110236227" header="0.51181102362204722" footer="0.31496062992125984"/>
  <pageSetup paperSize="9" firstPageNumber="166" orientation="portrait" r:id="rId1"/>
  <headerFooter alignWithMargins="0">
    <oddFooter>&amp;C&amp;"ＭＳ 明朝,標準"- &amp;P -</oddFooter>
  </headerFooter>
  <colBreaks count="2" manualBreakCount="2">
    <brk id="12" max="56" man="1"/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view="pageBreakPreview" topLeftCell="A44" zoomScaleNormal="100" zoomScaleSheetLayoutView="100" workbookViewId="0">
      <selection activeCell="P56" sqref="P56"/>
    </sheetView>
  </sheetViews>
  <sheetFormatPr defaultRowHeight="13.5" outlineLevelRow="1"/>
  <cols>
    <col min="1" max="1" width="13.625" customWidth="1"/>
    <col min="2" max="7" width="8.125" customWidth="1"/>
    <col min="8" max="22" width="7.25" customWidth="1"/>
  </cols>
  <sheetData>
    <row r="1" spans="1:22" ht="22.5" customHeight="1">
      <c r="A1" s="417" t="s">
        <v>897</v>
      </c>
      <c r="B1" s="418"/>
      <c r="C1" s="418"/>
      <c r="D1" s="418"/>
      <c r="E1" s="418"/>
      <c r="F1" s="418"/>
    </row>
    <row r="2" spans="1:22" ht="22.5" customHeight="1" thickBot="1">
      <c r="K2" s="416" t="s">
        <v>893</v>
      </c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</row>
    <row r="3" spans="1:22" ht="14.25" customHeight="1">
      <c r="A3" s="20"/>
      <c r="B3" s="428" t="s">
        <v>104</v>
      </c>
      <c r="C3" s="428"/>
      <c r="D3" s="428"/>
      <c r="E3" s="453" t="s">
        <v>49</v>
      </c>
      <c r="F3" s="451"/>
      <c r="G3" s="451"/>
      <c r="H3" s="451"/>
      <c r="I3" s="451"/>
      <c r="J3" s="451"/>
      <c r="K3" s="451" t="s">
        <v>51</v>
      </c>
      <c r="L3" s="451"/>
      <c r="M3" s="451"/>
      <c r="N3" s="451"/>
      <c r="O3" s="451"/>
      <c r="P3" s="452"/>
      <c r="Q3" s="419" t="s">
        <v>86</v>
      </c>
      <c r="R3" s="419"/>
      <c r="S3" s="419"/>
      <c r="T3" s="419" t="s">
        <v>105</v>
      </c>
      <c r="U3" s="419"/>
      <c r="V3" s="422"/>
    </row>
    <row r="4" spans="1:22">
      <c r="A4" s="28" t="s">
        <v>145</v>
      </c>
      <c r="B4" s="423" t="s">
        <v>146</v>
      </c>
      <c r="C4" s="423" t="s">
        <v>140</v>
      </c>
      <c r="D4" s="423" t="s">
        <v>147</v>
      </c>
      <c r="E4" s="431" t="s">
        <v>103</v>
      </c>
      <c r="F4" s="431"/>
      <c r="G4" s="431"/>
      <c r="H4" s="431" t="s">
        <v>150</v>
      </c>
      <c r="I4" s="431"/>
      <c r="J4" s="431"/>
      <c r="K4" s="431" t="s">
        <v>121</v>
      </c>
      <c r="L4" s="431"/>
      <c r="M4" s="431"/>
      <c r="N4" s="431" t="s">
        <v>153</v>
      </c>
      <c r="O4" s="431"/>
      <c r="P4" s="431"/>
      <c r="Q4" s="423"/>
      <c r="R4" s="423"/>
      <c r="S4" s="423"/>
      <c r="T4" s="423"/>
      <c r="U4" s="423"/>
      <c r="V4" s="430"/>
    </row>
    <row r="5" spans="1:22">
      <c r="A5" s="17"/>
      <c r="B5" s="423"/>
      <c r="C5" s="423"/>
      <c r="D5" s="423"/>
      <c r="E5" s="220" t="s">
        <v>146</v>
      </c>
      <c r="F5" s="220" t="s">
        <v>148</v>
      </c>
      <c r="G5" s="220" t="s">
        <v>149</v>
      </c>
      <c r="H5" s="220" t="s">
        <v>28</v>
      </c>
      <c r="I5" s="220" t="s">
        <v>148</v>
      </c>
      <c r="J5" s="220" t="s">
        <v>149</v>
      </c>
      <c r="K5" s="220" t="s">
        <v>28</v>
      </c>
      <c r="L5" s="220" t="s">
        <v>101</v>
      </c>
      <c r="M5" s="220" t="s">
        <v>102</v>
      </c>
      <c r="N5" s="220" t="s">
        <v>28</v>
      </c>
      <c r="O5" s="220" t="s">
        <v>101</v>
      </c>
      <c r="P5" s="220" t="s">
        <v>102</v>
      </c>
      <c r="Q5" s="220" t="s">
        <v>91</v>
      </c>
      <c r="R5" s="220" t="s">
        <v>101</v>
      </c>
      <c r="S5" s="220" t="s">
        <v>102</v>
      </c>
      <c r="T5" s="220" t="s">
        <v>91</v>
      </c>
      <c r="U5" s="220" t="s">
        <v>101</v>
      </c>
      <c r="V5" s="226" t="s">
        <v>102</v>
      </c>
    </row>
    <row r="6" spans="1:22" ht="7.5" customHeight="1">
      <c r="A6" s="23"/>
      <c r="B6" s="228" t="s">
        <v>94</v>
      </c>
      <c r="C6" s="228" t="s">
        <v>42</v>
      </c>
      <c r="D6" s="228" t="s">
        <v>42</v>
      </c>
      <c r="E6" s="228" t="s">
        <v>32</v>
      </c>
      <c r="F6" s="228" t="s">
        <v>32</v>
      </c>
      <c r="G6" s="228" t="s">
        <v>32</v>
      </c>
      <c r="H6" s="228" t="s">
        <v>33</v>
      </c>
      <c r="I6" s="228" t="s">
        <v>33</v>
      </c>
      <c r="J6" s="228" t="s">
        <v>33</v>
      </c>
      <c r="K6" s="228" t="s">
        <v>33</v>
      </c>
      <c r="L6" s="228" t="s">
        <v>33</v>
      </c>
      <c r="M6" s="228" t="s">
        <v>33</v>
      </c>
      <c r="N6" s="228" t="s">
        <v>33</v>
      </c>
      <c r="O6" s="228" t="s">
        <v>33</v>
      </c>
      <c r="P6" s="228" t="s">
        <v>33</v>
      </c>
      <c r="Q6" s="228" t="s">
        <v>32</v>
      </c>
      <c r="R6" s="228" t="s">
        <v>32</v>
      </c>
      <c r="S6" s="228" t="s">
        <v>32</v>
      </c>
      <c r="T6" s="228" t="s">
        <v>32</v>
      </c>
      <c r="U6" s="228" t="s">
        <v>32</v>
      </c>
      <c r="V6" s="229" t="s">
        <v>32</v>
      </c>
    </row>
    <row r="7" spans="1:22" ht="33" customHeight="1">
      <c r="A7" s="44" t="s">
        <v>36</v>
      </c>
      <c r="B7" s="230">
        <f>SUM(B8:B9)</f>
        <v>23</v>
      </c>
      <c r="C7" s="230">
        <f t="shared" ref="C7:V7" si="0">SUM(C8:C9)</f>
        <v>16</v>
      </c>
      <c r="D7" s="230">
        <f t="shared" si="0"/>
        <v>7</v>
      </c>
      <c r="E7" s="230">
        <f t="shared" si="0"/>
        <v>506</v>
      </c>
      <c r="F7" s="230">
        <f t="shared" si="0"/>
        <v>273</v>
      </c>
      <c r="G7" s="230">
        <f t="shared" si="0"/>
        <v>233</v>
      </c>
      <c r="H7" s="230">
        <f t="shared" si="0"/>
        <v>168</v>
      </c>
      <c r="I7" s="230">
        <f t="shared" si="0"/>
        <v>84</v>
      </c>
      <c r="J7" s="230">
        <f t="shared" si="0"/>
        <v>84</v>
      </c>
      <c r="K7" s="230">
        <f t="shared" si="0"/>
        <v>165</v>
      </c>
      <c r="L7" s="230">
        <f t="shared" si="0"/>
        <v>95</v>
      </c>
      <c r="M7" s="230">
        <f t="shared" si="0"/>
        <v>70</v>
      </c>
      <c r="N7" s="230">
        <f t="shared" si="0"/>
        <v>173</v>
      </c>
      <c r="O7" s="230">
        <f t="shared" si="0"/>
        <v>94</v>
      </c>
      <c r="P7" s="230">
        <f t="shared" si="0"/>
        <v>79</v>
      </c>
      <c r="Q7" s="230">
        <f t="shared" si="0"/>
        <v>45</v>
      </c>
      <c r="R7" s="230">
        <f t="shared" si="0"/>
        <v>29</v>
      </c>
      <c r="S7" s="230">
        <f t="shared" si="0"/>
        <v>16</v>
      </c>
      <c r="T7" s="230">
        <f t="shared" si="0"/>
        <v>7</v>
      </c>
      <c r="U7" s="230">
        <f t="shared" si="0"/>
        <v>3</v>
      </c>
      <c r="V7" s="231">
        <f t="shared" si="0"/>
        <v>4</v>
      </c>
    </row>
    <row r="8" spans="1:22" ht="33" customHeight="1">
      <c r="A8" s="45" t="s">
        <v>151</v>
      </c>
      <c r="B8" s="232">
        <f>C8+D8</f>
        <v>10</v>
      </c>
      <c r="C8" s="232">
        <v>7</v>
      </c>
      <c r="D8" s="232">
        <v>3</v>
      </c>
      <c r="E8" s="232">
        <f>F8+G8</f>
        <v>232</v>
      </c>
      <c r="F8" s="232">
        <f>I8+L8+O8</f>
        <v>135</v>
      </c>
      <c r="G8" s="376">
        <f>J8+M8+P8</f>
        <v>97</v>
      </c>
      <c r="H8" s="232">
        <f>I8+J8</f>
        <v>90</v>
      </c>
      <c r="I8" s="232">
        <v>45</v>
      </c>
      <c r="J8" s="232">
        <v>45</v>
      </c>
      <c r="K8" s="232">
        <f>L8+M8</f>
        <v>75</v>
      </c>
      <c r="L8" s="232">
        <v>47</v>
      </c>
      <c r="M8" s="232">
        <v>28</v>
      </c>
      <c r="N8" s="232">
        <f>O8+P8</f>
        <v>67</v>
      </c>
      <c r="O8" s="232">
        <v>43</v>
      </c>
      <c r="P8" s="232">
        <v>24</v>
      </c>
      <c r="Q8" s="232">
        <f>R8+S8</f>
        <v>21</v>
      </c>
      <c r="R8" s="232">
        <v>12</v>
      </c>
      <c r="S8" s="232">
        <v>9</v>
      </c>
      <c r="T8" s="232">
        <f>U8+V8</f>
        <v>3</v>
      </c>
      <c r="U8" s="232">
        <v>2</v>
      </c>
      <c r="V8" s="233">
        <v>1</v>
      </c>
    </row>
    <row r="9" spans="1:22" ht="33" customHeight="1" thickBot="1">
      <c r="A9" s="46" t="s">
        <v>152</v>
      </c>
      <c r="B9" s="36">
        <f>C9+D9</f>
        <v>13</v>
      </c>
      <c r="C9" s="36">
        <v>9</v>
      </c>
      <c r="D9" s="36">
        <v>4</v>
      </c>
      <c r="E9" s="36">
        <f>F9+G9</f>
        <v>274</v>
      </c>
      <c r="F9" s="36">
        <f>I9+L9+O9</f>
        <v>138</v>
      </c>
      <c r="G9" s="36">
        <f>J9+M9+P9</f>
        <v>136</v>
      </c>
      <c r="H9" s="36">
        <f>I9+J9</f>
        <v>78</v>
      </c>
      <c r="I9" s="36">
        <v>39</v>
      </c>
      <c r="J9" s="36">
        <v>39</v>
      </c>
      <c r="K9" s="36">
        <f>L9+M9</f>
        <v>90</v>
      </c>
      <c r="L9" s="36">
        <v>48</v>
      </c>
      <c r="M9" s="36">
        <v>42</v>
      </c>
      <c r="N9" s="36">
        <f>O9+P9</f>
        <v>106</v>
      </c>
      <c r="O9" s="36">
        <v>51</v>
      </c>
      <c r="P9" s="36">
        <v>55</v>
      </c>
      <c r="Q9" s="36">
        <f>R9+S9</f>
        <v>24</v>
      </c>
      <c r="R9" s="36">
        <v>17</v>
      </c>
      <c r="S9" s="36">
        <v>7</v>
      </c>
      <c r="T9" s="36">
        <f>U9+V9</f>
        <v>4</v>
      </c>
      <c r="U9" s="36">
        <v>1</v>
      </c>
      <c r="V9" s="37">
        <v>3</v>
      </c>
    </row>
    <row r="10" spans="1:22" ht="18" customHeight="1">
      <c r="K10" s="440" t="s">
        <v>722</v>
      </c>
      <c r="L10" s="440"/>
      <c r="M10" s="440"/>
      <c r="N10" s="440"/>
      <c r="O10" s="440"/>
      <c r="P10" s="440"/>
      <c r="Q10" s="440"/>
      <c r="R10" s="440"/>
      <c r="S10" s="440"/>
      <c r="T10" s="440"/>
      <c r="U10" s="440"/>
      <c r="V10" s="440"/>
    </row>
    <row r="11" spans="1:22" ht="22.5" customHeight="1">
      <c r="A11" s="417" t="s">
        <v>898</v>
      </c>
      <c r="B11" s="418"/>
      <c r="C11" s="418"/>
      <c r="D11" s="418"/>
      <c r="E11" s="418"/>
      <c r="F11" s="418"/>
    </row>
    <row r="12" spans="1:22" ht="22.5" customHeight="1" thickBot="1">
      <c r="I12" s="391"/>
      <c r="J12" s="391"/>
      <c r="K12" s="391"/>
      <c r="L12" s="391"/>
      <c r="M12" s="391"/>
      <c r="N12" s="391"/>
      <c r="O12" s="391"/>
      <c r="P12" s="391" t="s">
        <v>48</v>
      </c>
    </row>
    <row r="13" spans="1:22" ht="14.25" customHeight="1">
      <c r="A13" s="20"/>
      <c r="B13" s="21"/>
      <c r="C13" s="419" t="s">
        <v>39</v>
      </c>
      <c r="D13" s="419"/>
      <c r="E13" s="419"/>
      <c r="F13" s="419"/>
      <c r="G13" s="461" t="s">
        <v>578</v>
      </c>
      <c r="H13" s="462"/>
      <c r="I13" s="462"/>
      <c r="J13" s="462"/>
      <c r="K13" s="462"/>
      <c r="L13" s="462"/>
      <c r="M13" s="463"/>
      <c r="N13" s="454" t="s">
        <v>54</v>
      </c>
      <c r="O13" s="454"/>
      <c r="P13" s="455"/>
      <c r="Q13" s="3"/>
    </row>
    <row r="14" spans="1:22" ht="13.5" customHeight="1">
      <c r="A14" s="28" t="s">
        <v>99</v>
      </c>
      <c r="B14" s="19" t="s">
        <v>98</v>
      </c>
      <c r="C14" s="423"/>
      <c r="D14" s="423"/>
      <c r="E14" s="423"/>
      <c r="F14" s="423"/>
      <c r="G14" s="458" t="s">
        <v>157</v>
      </c>
      <c r="H14" s="459"/>
      <c r="I14" s="459"/>
      <c r="J14" s="460"/>
      <c r="K14" s="464" t="s">
        <v>97</v>
      </c>
      <c r="L14" s="465"/>
      <c r="M14" s="466"/>
      <c r="N14" s="456"/>
      <c r="O14" s="456"/>
      <c r="P14" s="457"/>
      <c r="Q14" s="2"/>
    </row>
    <row r="15" spans="1:22">
      <c r="A15" s="17"/>
      <c r="B15" s="18"/>
      <c r="C15" s="15" t="s">
        <v>93</v>
      </c>
      <c r="D15" s="15" t="s">
        <v>154</v>
      </c>
      <c r="E15" s="15" t="s">
        <v>155</v>
      </c>
      <c r="F15" s="15" t="s">
        <v>156</v>
      </c>
      <c r="G15" s="432" t="s">
        <v>93</v>
      </c>
      <c r="H15" s="434"/>
      <c r="I15" s="15" t="s">
        <v>101</v>
      </c>
      <c r="J15" s="15" t="s">
        <v>102</v>
      </c>
      <c r="K15" s="15" t="s">
        <v>122</v>
      </c>
      <c r="L15" s="15" t="s">
        <v>123</v>
      </c>
      <c r="M15" s="15" t="s">
        <v>124</v>
      </c>
      <c r="N15" s="15" t="s">
        <v>93</v>
      </c>
      <c r="O15" s="15" t="s">
        <v>101</v>
      </c>
      <c r="P15" s="16" t="s">
        <v>102</v>
      </c>
      <c r="Q15" s="2"/>
    </row>
    <row r="16" spans="1:22" ht="7.5" customHeight="1">
      <c r="A16" s="23"/>
      <c r="B16" s="24" t="s">
        <v>89</v>
      </c>
      <c r="C16" s="24" t="s">
        <v>52</v>
      </c>
      <c r="D16" s="24" t="s">
        <v>52</v>
      </c>
      <c r="E16" s="24" t="s">
        <v>42</v>
      </c>
      <c r="F16" s="24" t="s">
        <v>42</v>
      </c>
      <c r="G16" s="442" t="s">
        <v>27</v>
      </c>
      <c r="H16" s="443"/>
      <c r="I16" s="24" t="s">
        <v>27</v>
      </c>
      <c r="J16" s="24" t="s">
        <v>27</v>
      </c>
      <c r="K16" s="24" t="s">
        <v>27</v>
      </c>
      <c r="L16" s="24" t="s">
        <v>27</v>
      </c>
      <c r="M16" s="24" t="s">
        <v>27</v>
      </c>
      <c r="N16" s="24" t="s">
        <v>27</v>
      </c>
      <c r="O16" s="24" t="s">
        <v>27</v>
      </c>
      <c r="P16" s="25" t="s">
        <v>27</v>
      </c>
      <c r="Q16" s="5"/>
    </row>
    <row r="17" spans="1:19" s="6" customFormat="1" ht="21" hidden="1" customHeight="1" outlineLevel="1">
      <c r="A17" s="31" t="s">
        <v>202</v>
      </c>
      <c r="B17" s="32">
        <v>2</v>
      </c>
      <c r="C17" s="32">
        <v>34</v>
      </c>
      <c r="D17" s="32">
        <v>32</v>
      </c>
      <c r="E17" s="32" t="s">
        <v>53</v>
      </c>
      <c r="F17" s="32">
        <v>2</v>
      </c>
      <c r="G17" s="444">
        <v>1308</v>
      </c>
      <c r="H17" s="445"/>
      <c r="I17" s="32">
        <v>644</v>
      </c>
      <c r="J17" s="32">
        <v>664</v>
      </c>
      <c r="K17" s="32">
        <v>470</v>
      </c>
      <c r="L17" s="32">
        <v>388</v>
      </c>
      <c r="M17" s="32">
        <v>450</v>
      </c>
      <c r="N17" s="32">
        <v>58</v>
      </c>
      <c r="O17" s="32">
        <v>50</v>
      </c>
      <c r="P17" s="33">
        <v>8</v>
      </c>
      <c r="Q17" s="75"/>
      <c r="R17" s="76"/>
      <c r="S17" s="76"/>
    </row>
    <row r="18" spans="1:19" s="6" customFormat="1" ht="21" hidden="1" customHeight="1" outlineLevel="1">
      <c r="A18" s="26" t="s">
        <v>3</v>
      </c>
      <c r="B18" s="34">
        <v>2</v>
      </c>
      <c r="C18" s="34">
        <v>35</v>
      </c>
      <c r="D18" s="34">
        <v>33</v>
      </c>
      <c r="E18" s="34" t="s">
        <v>53</v>
      </c>
      <c r="F18" s="34">
        <v>2</v>
      </c>
      <c r="G18" s="424">
        <v>1310</v>
      </c>
      <c r="H18" s="425"/>
      <c r="I18" s="34">
        <v>635</v>
      </c>
      <c r="J18" s="34">
        <v>675</v>
      </c>
      <c r="K18" s="34">
        <v>454</v>
      </c>
      <c r="L18" s="34">
        <v>469</v>
      </c>
      <c r="M18" s="34">
        <v>387</v>
      </c>
      <c r="N18" s="34">
        <v>60</v>
      </c>
      <c r="O18" s="34">
        <v>53</v>
      </c>
      <c r="P18" s="35">
        <v>7</v>
      </c>
      <c r="Q18" s="75"/>
      <c r="R18" s="76"/>
      <c r="S18" s="76"/>
    </row>
    <row r="19" spans="1:19" s="6" customFormat="1" ht="21" hidden="1" customHeight="1" outlineLevel="1">
      <c r="A19" s="26" t="s">
        <v>4</v>
      </c>
      <c r="B19" s="34">
        <v>2</v>
      </c>
      <c r="C19" s="34">
        <v>36</v>
      </c>
      <c r="D19" s="34">
        <v>34</v>
      </c>
      <c r="E19" s="34" t="s">
        <v>53</v>
      </c>
      <c r="F19" s="34">
        <v>2</v>
      </c>
      <c r="G19" s="424">
        <v>1374</v>
      </c>
      <c r="H19" s="425"/>
      <c r="I19" s="34">
        <v>679</v>
      </c>
      <c r="J19" s="34">
        <v>695</v>
      </c>
      <c r="K19" s="34">
        <v>453</v>
      </c>
      <c r="L19" s="34">
        <v>452</v>
      </c>
      <c r="M19" s="34">
        <v>469</v>
      </c>
      <c r="N19" s="34">
        <v>62</v>
      </c>
      <c r="O19" s="34">
        <v>52</v>
      </c>
      <c r="P19" s="35">
        <v>10</v>
      </c>
      <c r="Q19" s="75"/>
      <c r="R19" s="76"/>
      <c r="S19" s="76"/>
    </row>
    <row r="20" spans="1:19" s="6" customFormat="1" ht="21" hidden="1" customHeight="1" outlineLevel="1">
      <c r="A20" s="26" t="s">
        <v>5</v>
      </c>
      <c r="B20" s="34">
        <v>2</v>
      </c>
      <c r="C20" s="34">
        <v>33</v>
      </c>
      <c r="D20" s="34">
        <v>32</v>
      </c>
      <c r="E20" s="34" t="s">
        <v>53</v>
      </c>
      <c r="F20" s="34">
        <v>1</v>
      </c>
      <c r="G20" s="424">
        <v>1289</v>
      </c>
      <c r="H20" s="425"/>
      <c r="I20" s="34">
        <v>653</v>
      </c>
      <c r="J20" s="34">
        <v>636</v>
      </c>
      <c r="K20" s="34">
        <v>391</v>
      </c>
      <c r="L20" s="34">
        <v>448</v>
      </c>
      <c r="M20" s="34">
        <v>450</v>
      </c>
      <c r="N20" s="34">
        <v>58</v>
      </c>
      <c r="O20" s="34">
        <v>49</v>
      </c>
      <c r="P20" s="35">
        <v>9</v>
      </c>
      <c r="Q20" s="75"/>
      <c r="R20" s="76"/>
      <c r="S20" s="76"/>
    </row>
    <row r="21" spans="1:19" s="6" customFormat="1" ht="21" hidden="1" customHeight="1" outlineLevel="1">
      <c r="A21" s="26" t="s">
        <v>6</v>
      </c>
      <c r="B21" s="34">
        <v>2</v>
      </c>
      <c r="C21" s="34">
        <v>33</v>
      </c>
      <c r="D21" s="34">
        <v>31</v>
      </c>
      <c r="E21" s="34" t="s">
        <v>53</v>
      </c>
      <c r="F21" s="34">
        <v>2</v>
      </c>
      <c r="G21" s="424">
        <v>1196</v>
      </c>
      <c r="H21" s="425"/>
      <c r="I21" s="34">
        <v>631</v>
      </c>
      <c r="J21" s="34">
        <v>565</v>
      </c>
      <c r="K21" s="34">
        <v>367</v>
      </c>
      <c r="L21" s="34">
        <v>393</v>
      </c>
      <c r="M21" s="34">
        <v>436</v>
      </c>
      <c r="N21" s="34">
        <v>58</v>
      </c>
      <c r="O21" s="34">
        <v>48</v>
      </c>
      <c r="P21" s="35">
        <v>10</v>
      </c>
      <c r="Q21" s="75"/>
      <c r="R21" s="76"/>
      <c r="S21" s="76"/>
    </row>
    <row r="22" spans="1:19" s="6" customFormat="1" ht="21" hidden="1" customHeight="1" outlineLevel="1">
      <c r="A22" s="26" t="s">
        <v>7</v>
      </c>
      <c r="B22" s="34">
        <v>2</v>
      </c>
      <c r="C22" s="34">
        <v>31</v>
      </c>
      <c r="D22" s="34">
        <v>29</v>
      </c>
      <c r="E22" s="34" t="s">
        <v>53</v>
      </c>
      <c r="F22" s="34">
        <v>2</v>
      </c>
      <c r="G22" s="424">
        <v>1186</v>
      </c>
      <c r="H22" s="425"/>
      <c r="I22" s="34">
        <v>624</v>
      </c>
      <c r="J22" s="34">
        <v>562</v>
      </c>
      <c r="K22" s="34">
        <v>424</v>
      </c>
      <c r="L22" s="34">
        <v>367</v>
      </c>
      <c r="M22" s="34">
        <v>395</v>
      </c>
      <c r="N22" s="34">
        <v>54</v>
      </c>
      <c r="O22" s="34">
        <v>44</v>
      </c>
      <c r="P22" s="35">
        <v>10</v>
      </c>
      <c r="Q22" s="75"/>
      <c r="R22" s="76"/>
      <c r="S22" s="76"/>
    </row>
    <row r="23" spans="1:19" s="6" customFormat="1" ht="21" hidden="1" customHeight="1" outlineLevel="1">
      <c r="A23" s="26" t="s">
        <v>8</v>
      </c>
      <c r="B23" s="34">
        <v>2</v>
      </c>
      <c r="C23" s="34">
        <v>31</v>
      </c>
      <c r="D23" s="34">
        <v>29</v>
      </c>
      <c r="E23" s="34" t="s">
        <v>53</v>
      </c>
      <c r="F23" s="34">
        <v>2</v>
      </c>
      <c r="G23" s="424">
        <v>1170</v>
      </c>
      <c r="H23" s="425"/>
      <c r="I23" s="34">
        <v>622</v>
      </c>
      <c r="J23" s="34">
        <v>548</v>
      </c>
      <c r="K23" s="34">
        <v>382</v>
      </c>
      <c r="L23" s="34">
        <v>421</v>
      </c>
      <c r="M23" s="34">
        <v>367</v>
      </c>
      <c r="N23" s="34">
        <v>54</v>
      </c>
      <c r="O23" s="34">
        <v>47</v>
      </c>
      <c r="P23" s="35">
        <v>7</v>
      </c>
      <c r="Q23" s="75"/>
      <c r="R23" s="76"/>
      <c r="S23" s="76"/>
    </row>
    <row r="24" spans="1:19" s="6" customFormat="1" ht="21" hidden="1" customHeight="1" outlineLevel="1">
      <c r="A24" s="26" t="s">
        <v>9</v>
      </c>
      <c r="B24" s="34">
        <v>2</v>
      </c>
      <c r="C24" s="34">
        <v>31</v>
      </c>
      <c r="D24" s="34">
        <v>29</v>
      </c>
      <c r="E24" s="34" t="s">
        <v>53</v>
      </c>
      <c r="F24" s="34">
        <v>2</v>
      </c>
      <c r="G24" s="424">
        <v>1180</v>
      </c>
      <c r="H24" s="425"/>
      <c r="I24" s="34">
        <v>605</v>
      </c>
      <c r="J24" s="34">
        <v>575</v>
      </c>
      <c r="K24" s="34">
        <v>390</v>
      </c>
      <c r="L24" s="34">
        <v>374</v>
      </c>
      <c r="M24" s="34">
        <v>416</v>
      </c>
      <c r="N24" s="34">
        <v>54</v>
      </c>
      <c r="O24" s="34">
        <v>47</v>
      </c>
      <c r="P24" s="35">
        <v>7</v>
      </c>
      <c r="Q24" s="75"/>
      <c r="R24" s="76"/>
      <c r="S24" s="76"/>
    </row>
    <row r="25" spans="1:19" s="6" customFormat="1" ht="21" hidden="1" customHeight="1" outlineLevel="1">
      <c r="A25" s="26" t="s">
        <v>10</v>
      </c>
      <c r="B25" s="34">
        <v>2</v>
      </c>
      <c r="C25" s="34">
        <v>31</v>
      </c>
      <c r="D25" s="34">
        <v>29</v>
      </c>
      <c r="E25" s="34" t="s">
        <v>53</v>
      </c>
      <c r="F25" s="34">
        <v>2</v>
      </c>
      <c r="G25" s="424">
        <v>1161</v>
      </c>
      <c r="H25" s="425"/>
      <c r="I25" s="34">
        <v>597</v>
      </c>
      <c r="J25" s="34">
        <v>564</v>
      </c>
      <c r="K25" s="34">
        <v>404</v>
      </c>
      <c r="L25" s="34">
        <v>392</v>
      </c>
      <c r="M25" s="34">
        <v>365</v>
      </c>
      <c r="N25" s="34">
        <v>53</v>
      </c>
      <c r="O25" s="34">
        <v>47</v>
      </c>
      <c r="P25" s="35">
        <v>6</v>
      </c>
      <c r="Q25" s="75"/>
      <c r="R25" s="76"/>
      <c r="S25" s="76"/>
    </row>
    <row r="26" spans="1:19" s="6" customFormat="1" ht="21" hidden="1" customHeight="1" outlineLevel="1">
      <c r="A26" s="26" t="s">
        <v>11</v>
      </c>
      <c r="B26" s="34">
        <v>2</v>
      </c>
      <c r="C26" s="34">
        <v>32</v>
      </c>
      <c r="D26" s="34">
        <v>30</v>
      </c>
      <c r="E26" s="34" t="s">
        <v>53</v>
      </c>
      <c r="F26" s="34">
        <v>2</v>
      </c>
      <c r="G26" s="424">
        <v>1211</v>
      </c>
      <c r="H26" s="425"/>
      <c r="I26" s="34">
        <v>629</v>
      </c>
      <c r="J26" s="34">
        <v>582</v>
      </c>
      <c r="K26" s="34">
        <v>426</v>
      </c>
      <c r="L26" s="34">
        <v>402</v>
      </c>
      <c r="M26" s="34">
        <v>383</v>
      </c>
      <c r="N26" s="34">
        <v>56</v>
      </c>
      <c r="O26" s="34">
        <v>47</v>
      </c>
      <c r="P26" s="35">
        <v>9</v>
      </c>
      <c r="Q26" s="75"/>
      <c r="R26" s="76"/>
      <c r="S26" s="76"/>
    </row>
    <row r="27" spans="1:19" s="6" customFormat="1" ht="21" hidden="1" customHeight="1" outlineLevel="1">
      <c r="A27" s="26" t="s">
        <v>12</v>
      </c>
      <c r="B27" s="34">
        <v>2</v>
      </c>
      <c r="C27" s="34">
        <v>33</v>
      </c>
      <c r="D27" s="34">
        <v>31</v>
      </c>
      <c r="E27" s="34" t="s">
        <v>53</v>
      </c>
      <c r="F27" s="34">
        <v>2</v>
      </c>
      <c r="G27" s="424">
        <v>1249</v>
      </c>
      <c r="H27" s="425"/>
      <c r="I27" s="34">
        <v>632</v>
      </c>
      <c r="J27" s="34">
        <v>617</v>
      </c>
      <c r="K27" s="34">
        <v>430</v>
      </c>
      <c r="L27" s="34">
        <v>422</v>
      </c>
      <c r="M27" s="34">
        <v>397</v>
      </c>
      <c r="N27" s="34">
        <v>57</v>
      </c>
      <c r="O27" s="34">
        <v>49</v>
      </c>
      <c r="P27" s="35">
        <v>8</v>
      </c>
      <c r="Q27" s="75"/>
      <c r="R27" s="76"/>
      <c r="S27" s="76"/>
    </row>
    <row r="28" spans="1:19" s="6" customFormat="1" ht="21" hidden="1" customHeight="1" outlineLevel="1">
      <c r="A28" s="26" t="s">
        <v>13</v>
      </c>
      <c r="B28" s="34">
        <v>2</v>
      </c>
      <c r="C28" s="34">
        <v>33</v>
      </c>
      <c r="D28" s="34">
        <v>31</v>
      </c>
      <c r="E28" s="34" t="s">
        <v>53</v>
      </c>
      <c r="F28" s="34">
        <v>2</v>
      </c>
      <c r="G28" s="424">
        <v>1289</v>
      </c>
      <c r="H28" s="425"/>
      <c r="I28" s="34">
        <v>648</v>
      </c>
      <c r="J28" s="34">
        <v>641</v>
      </c>
      <c r="K28" s="34">
        <v>450</v>
      </c>
      <c r="L28" s="34">
        <v>429</v>
      </c>
      <c r="M28" s="34">
        <v>410</v>
      </c>
      <c r="N28" s="34">
        <v>57</v>
      </c>
      <c r="O28" s="34">
        <v>48</v>
      </c>
      <c r="P28" s="35">
        <v>9</v>
      </c>
      <c r="Q28" s="75"/>
      <c r="R28" s="76"/>
      <c r="S28" s="76"/>
    </row>
    <row r="29" spans="1:19" s="6" customFormat="1" ht="21" hidden="1" customHeight="1" outlineLevel="1">
      <c r="A29" s="26" t="s">
        <v>14</v>
      </c>
      <c r="B29" s="34">
        <v>2</v>
      </c>
      <c r="C29" s="34">
        <v>32</v>
      </c>
      <c r="D29" s="34">
        <v>30</v>
      </c>
      <c r="E29" s="34" t="s">
        <v>53</v>
      </c>
      <c r="F29" s="34">
        <v>2</v>
      </c>
      <c r="G29" s="424">
        <v>1279</v>
      </c>
      <c r="H29" s="425"/>
      <c r="I29" s="34">
        <v>636</v>
      </c>
      <c r="J29" s="34">
        <v>643</v>
      </c>
      <c r="K29" s="34">
        <v>411</v>
      </c>
      <c r="L29" s="34">
        <v>447</v>
      </c>
      <c r="M29" s="34">
        <v>421</v>
      </c>
      <c r="N29" s="34">
        <v>59</v>
      </c>
      <c r="O29" s="34">
        <v>50</v>
      </c>
      <c r="P29" s="35">
        <v>9</v>
      </c>
      <c r="Q29" s="75"/>
      <c r="R29" s="76"/>
      <c r="S29" s="76"/>
    </row>
    <row r="30" spans="1:19" s="6" customFormat="1" ht="21" hidden="1" customHeight="1" outlineLevel="1">
      <c r="A30" s="26" t="s">
        <v>15</v>
      </c>
      <c r="B30" s="34">
        <v>2</v>
      </c>
      <c r="C30" s="34">
        <v>32</v>
      </c>
      <c r="D30" s="34">
        <v>30</v>
      </c>
      <c r="E30" s="34" t="s">
        <v>53</v>
      </c>
      <c r="F30" s="34">
        <v>2</v>
      </c>
      <c r="G30" s="424">
        <v>1265</v>
      </c>
      <c r="H30" s="425"/>
      <c r="I30" s="34">
        <v>663</v>
      </c>
      <c r="J30" s="34">
        <v>602</v>
      </c>
      <c r="K30" s="34">
        <v>411</v>
      </c>
      <c r="L30" s="34">
        <v>406</v>
      </c>
      <c r="M30" s="34">
        <v>448</v>
      </c>
      <c r="N30" s="34">
        <v>57</v>
      </c>
      <c r="O30" s="34">
        <v>49</v>
      </c>
      <c r="P30" s="35">
        <v>8</v>
      </c>
      <c r="Q30" s="75"/>
      <c r="R30" s="76"/>
      <c r="S30" s="76"/>
    </row>
    <row r="31" spans="1:19" s="6" customFormat="1" ht="21" hidden="1" customHeight="1" outlineLevel="1">
      <c r="A31" s="26" t="s">
        <v>535</v>
      </c>
      <c r="B31" s="34">
        <v>2</v>
      </c>
      <c r="C31" s="34">
        <v>33</v>
      </c>
      <c r="D31" s="34">
        <v>31</v>
      </c>
      <c r="E31" s="34" t="s">
        <v>53</v>
      </c>
      <c r="F31" s="34">
        <v>2</v>
      </c>
      <c r="G31" s="424">
        <v>1222</v>
      </c>
      <c r="H31" s="425"/>
      <c r="I31" s="34">
        <v>635</v>
      </c>
      <c r="J31" s="34">
        <v>587</v>
      </c>
      <c r="K31" s="34">
        <v>415</v>
      </c>
      <c r="L31" s="34">
        <v>406</v>
      </c>
      <c r="M31" s="34">
        <v>401</v>
      </c>
      <c r="N31" s="34">
        <v>60</v>
      </c>
      <c r="O31" s="34">
        <v>52</v>
      </c>
      <c r="P31" s="35">
        <v>8</v>
      </c>
      <c r="Q31" s="75"/>
      <c r="R31" s="76"/>
      <c r="S31" s="76"/>
    </row>
    <row r="32" spans="1:19" s="6" customFormat="1" ht="21" hidden="1" customHeight="1" outlineLevel="1">
      <c r="A32" s="26" t="s">
        <v>16</v>
      </c>
      <c r="B32" s="34">
        <v>2</v>
      </c>
      <c r="C32" s="34">
        <v>34</v>
      </c>
      <c r="D32" s="34">
        <v>32</v>
      </c>
      <c r="E32" s="34" t="s">
        <v>53</v>
      </c>
      <c r="F32" s="34">
        <v>2</v>
      </c>
      <c r="G32" s="424">
        <v>1202</v>
      </c>
      <c r="H32" s="425"/>
      <c r="I32" s="34">
        <v>646</v>
      </c>
      <c r="J32" s="34">
        <v>556</v>
      </c>
      <c r="K32" s="34">
        <v>387</v>
      </c>
      <c r="L32" s="34">
        <v>409</v>
      </c>
      <c r="M32" s="34">
        <v>406</v>
      </c>
      <c r="N32" s="34">
        <v>64</v>
      </c>
      <c r="O32" s="34">
        <v>54</v>
      </c>
      <c r="P32" s="35">
        <v>10</v>
      </c>
      <c r="Q32" s="75"/>
      <c r="R32" s="76"/>
      <c r="S32" s="76"/>
    </row>
    <row r="33" spans="1:19" s="6" customFormat="1" ht="21" hidden="1" customHeight="1" outlineLevel="1">
      <c r="A33" s="26" t="s">
        <v>17</v>
      </c>
      <c r="B33" s="34">
        <v>2</v>
      </c>
      <c r="C33" s="34">
        <v>33</v>
      </c>
      <c r="D33" s="34">
        <v>31</v>
      </c>
      <c r="E33" s="34" t="s">
        <v>53</v>
      </c>
      <c r="F33" s="34">
        <v>2</v>
      </c>
      <c r="G33" s="424">
        <v>1127</v>
      </c>
      <c r="H33" s="425"/>
      <c r="I33" s="34">
        <v>579</v>
      </c>
      <c r="J33" s="34">
        <v>548</v>
      </c>
      <c r="K33" s="34">
        <v>335</v>
      </c>
      <c r="L33" s="34">
        <v>385</v>
      </c>
      <c r="M33" s="34">
        <v>407</v>
      </c>
      <c r="N33" s="34">
        <v>64</v>
      </c>
      <c r="O33" s="34">
        <v>52</v>
      </c>
      <c r="P33" s="35">
        <v>12</v>
      </c>
      <c r="Q33" s="75"/>
      <c r="R33" s="76"/>
      <c r="S33" s="76"/>
    </row>
    <row r="34" spans="1:19" s="6" customFormat="1" ht="21" hidden="1" customHeight="1" outlineLevel="1">
      <c r="A34" s="26" t="s">
        <v>18</v>
      </c>
      <c r="B34" s="34">
        <v>2</v>
      </c>
      <c r="C34" s="34">
        <v>29</v>
      </c>
      <c r="D34" s="34">
        <v>27</v>
      </c>
      <c r="E34" s="34" t="s">
        <v>53</v>
      </c>
      <c r="F34" s="34">
        <v>2</v>
      </c>
      <c r="G34" s="424">
        <v>1029</v>
      </c>
      <c r="H34" s="425"/>
      <c r="I34" s="34">
        <v>536</v>
      </c>
      <c r="J34" s="34">
        <v>493</v>
      </c>
      <c r="K34" s="34">
        <v>315</v>
      </c>
      <c r="L34" s="34">
        <v>338</v>
      </c>
      <c r="M34" s="34">
        <v>376</v>
      </c>
      <c r="N34" s="34">
        <v>55</v>
      </c>
      <c r="O34" s="34">
        <v>47</v>
      </c>
      <c r="P34" s="35">
        <v>8</v>
      </c>
      <c r="Q34" s="75"/>
      <c r="R34" s="76"/>
      <c r="S34" s="76"/>
    </row>
    <row r="35" spans="1:19" s="6" customFormat="1" ht="21" hidden="1" customHeight="1" outlineLevel="1">
      <c r="A35" s="26" t="s">
        <v>19</v>
      </c>
      <c r="B35" s="34">
        <v>2</v>
      </c>
      <c r="C35" s="34">
        <v>29</v>
      </c>
      <c r="D35" s="34">
        <v>27</v>
      </c>
      <c r="E35" s="34" t="s">
        <v>53</v>
      </c>
      <c r="F35" s="34">
        <v>2</v>
      </c>
      <c r="G35" s="424">
        <v>1006</v>
      </c>
      <c r="H35" s="425"/>
      <c r="I35" s="34">
        <v>513</v>
      </c>
      <c r="J35" s="34">
        <v>493</v>
      </c>
      <c r="K35" s="34">
        <v>344</v>
      </c>
      <c r="L35" s="34">
        <v>322</v>
      </c>
      <c r="M35" s="34">
        <v>340</v>
      </c>
      <c r="N35" s="34">
        <v>54</v>
      </c>
      <c r="O35" s="34">
        <v>42</v>
      </c>
      <c r="P35" s="35">
        <v>12</v>
      </c>
      <c r="Q35" s="75"/>
      <c r="R35" s="76"/>
      <c r="S35" s="76"/>
    </row>
    <row r="36" spans="1:19" s="6" customFormat="1" ht="21" hidden="1" customHeight="1" outlineLevel="1">
      <c r="A36" s="26" t="s">
        <v>20</v>
      </c>
      <c r="B36" s="34">
        <v>2</v>
      </c>
      <c r="C36" s="34">
        <v>29</v>
      </c>
      <c r="D36" s="34">
        <v>27</v>
      </c>
      <c r="E36" s="34" t="s">
        <v>53</v>
      </c>
      <c r="F36" s="34">
        <v>2</v>
      </c>
      <c r="G36" s="424">
        <v>1006</v>
      </c>
      <c r="H36" s="425"/>
      <c r="I36" s="34">
        <v>505</v>
      </c>
      <c r="J36" s="34">
        <v>501</v>
      </c>
      <c r="K36" s="34">
        <v>345</v>
      </c>
      <c r="L36" s="34">
        <v>339</v>
      </c>
      <c r="M36" s="34">
        <v>322</v>
      </c>
      <c r="N36" s="34">
        <v>53</v>
      </c>
      <c r="O36" s="34">
        <v>39</v>
      </c>
      <c r="P36" s="35">
        <v>14</v>
      </c>
      <c r="Q36" s="75"/>
      <c r="R36" s="76"/>
      <c r="S36" s="76"/>
    </row>
    <row r="37" spans="1:19" s="6" customFormat="1" ht="21" hidden="1" customHeight="1" outlineLevel="1">
      <c r="A37" s="26" t="s">
        <v>21</v>
      </c>
      <c r="B37" s="34">
        <v>2</v>
      </c>
      <c r="C37" s="34">
        <v>29</v>
      </c>
      <c r="D37" s="34">
        <v>27</v>
      </c>
      <c r="E37" s="34" t="s">
        <v>53</v>
      </c>
      <c r="F37" s="34">
        <v>2</v>
      </c>
      <c r="G37" s="424">
        <v>1009</v>
      </c>
      <c r="H37" s="425"/>
      <c r="I37" s="34">
        <v>506</v>
      </c>
      <c r="J37" s="34">
        <v>503</v>
      </c>
      <c r="K37" s="34">
        <v>332</v>
      </c>
      <c r="L37" s="34">
        <v>341</v>
      </c>
      <c r="M37" s="34">
        <v>336</v>
      </c>
      <c r="N37" s="34">
        <v>54</v>
      </c>
      <c r="O37" s="34">
        <v>37</v>
      </c>
      <c r="P37" s="35">
        <v>17</v>
      </c>
      <c r="Q37" s="75"/>
      <c r="R37" s="76"/>
      <c r="S37" s="76"/>
    </row>
    <row r="38" spans="1:19" s="6" customFormat="1" ht="21" hidden="1" customHeight="1" outlineLevel="1">
      <c r="A38" s="26" t="s">
        <v>22</v>
      </c>
      <c r="B38" s="34">
        <v>2</v>
      </c>
      <c r="C38" s="34">
        <v>29</v>
      </c>
      <c r="D38" s="34">
        <v>27</v>
      </c>
      <c r="E38" s="34" t="s">
        <v>53</v>
      </c>
      <c r="F38" s="34">
        <v>2</v>
      </c>
      <c r="G38" s="446">
        <v>994</v>
      </c>
      <c r="H38" s="447"/>
      <c r="I38" s="34">
        <v>503</v>
      </c>
      <c r="J38" s="34">
        <v>491</v>
      </c>
      <c r="K38" s="34">
        <v>329</v>
      </c>
      <c r="L38" s="34">
        <v>328</v>
      </c>
      <c r="M38" s="34">
        <v>337</v>
      </c>
      <c r="N38" s="34">
        <v>55</v>
      </c>
      <c r="O38" s="34">
        <v>36</v>
      </c>
      <c r="P38" s="35">
        <v>19</v>
      </c>
      <c r="Q38" s="75"/>
      <c r="R38" s="76"/>
      <c r="S38" s="76"/>
    </row>
    <row r="39" spans="1:19" s="6" customFormat="1" ht="21" hidden="1" customHeight="1" outlineLevel="1">
      <c r="A39" s="31" t="s">
        <v>536</v>
      </c>
      <c r="B39" s="32">
        <v>2</v>
      </c>
      <c r="C39" s="32">
        <v>28</v>
      </c>
      <c r="D39" s="32">
        <v>26</v>
      </c>
      <c r="E39" s="32" t="s">
        <v>53</v>
      </c>
      <c r="F39" s="32">
        <v>2</v>
      </c>
      <c r="G39" s="444">
        <v>972</v>
      </c>
      <c r="H39" s="445"/>
      <c r="I39" s="32">
        <v>499</v>
      </c>
      <c r="J39" s="32">
        <v>473</v>
      </c>
      <c r="K39" s="32">
        <v>318</v>
      </c>
      <c r="L39" s="32">
        <v>330</v>
      </c>
      <c r="M39" s="32">
        <v>324</v>
      </c>
      <c r="N39" s="32">
        <v>52</v>
      </c>
      <c r="O39" s="32">
        <v>35</v>
      </c>
      <c r="P39" s="33">
        <v>17</v>
      </c>
      <c r="Q39" s="75"/>
      <c r="R39" s="76"/>
      <c r="S39" s="76"/>
    </row>
    <row r="40" spans="1:19" s="6" customFormat="1" ht="21" hidden="1" customHeight="1" outlineLevel="1">
      <c r="A40" s="26" t="s">
        <v>23</v>
      </c>
      <c r="B40" s="34">
        <v>2</v>
      </c>
      <c r="C40" s="34">
        <v>27</v>
      </c>
      <c r="D40" s="34">
        <v>25</v>
      </c>
      <c r="E40" s="34" t="s">
        <v>53</v>
      </c>
      <c r="F40" s="34">
        <v>2</v>
      </c>
      <c r="G40" s="424">
        <v>933</v>
      </c>
      <c r="H40" s="425"/>
      <c r="I40" s="34">
        <v>482</v>
      </c>
      <c r="J40" s="34">
        <v>451</v>
      </c>
      <c r="K40" s="34">
        <v>292</v>
      </c>
      <c r="L40" s="34">
        <v>316</v>
      </c>
      <c r="M40" s="34">
        <v>325</v>
      </c>
      <c r="N40" s="34">
        <v>52</v>
      </c>
      <c r="O40" s="34">
        <v>35</v>
      </c>
      <c r="P40" s="35">
        <v>17</v>
      </c>
      <c r="Q40" s="75"/>
      <c r="R40" s="76"/>
      <c r="S40" s="76"/>
    </row>
    <row r="41" spans="1:19" s="6" customFormat="1" ht="21" hidden="1" customHeight="1" outlineLevel="1">
      <c r="A41" s="26" t="s">
        <v>24</v>
      </c>
      <c r="B41" s="34">
        <v>2</v>
      </c>
      <c r="C41" s="34">
        <v>26</v>
      </c>
      <c r="D41" s="34">
        <v>24</v>
      </c>
      <c r="E41" s="34" t="s">
        <v>53</v>
      </c>
      <c r="F41" s="34">
        <v>2</v>
      </c>
      <c r="G41" s="424">
        <v>894</v>
      </c>
      <c r="H41" s="425"/>
      <c r="I41" s="34">
        <v>466</v>
      </c>
      <c r="J41" s="34">
        <v>428</v>
      </c>
      <c r="K41" s="34">
        <v>283</v>
      </c>
      <c r="L41" s="34">
        <v>295</v>
      </c>
      <c r="M41" s="34">
        <v>316</v>
      </c>
      <c r="N41" s="34">
        <v>50</v>
      </c>
      <c r="O41" s="34">
        <v>36</v>
      </c>
      <c r="P41" s="35">
        <v>14</v>
      </c>
      <c r="Q41" s="75"/>
      <c r="R41" s="76"/>
      <c r="S41" s="76"/>
    </row>
    <row r="42" spans="1:19" s="6" customFormat="1" ht="21" hidden="1" customHeight="1" outlineLevel="1">
      <c r="A42" s="26" t="s">
        <v>25</v>
      </c>
      <c r="B42" s="34">
        <v>2</v>
      </c>
      <c r="C42" s="34">
        <v>25</v>
      </c>
      <c r="D42" s="34">
        <v>24</v>
      </c>
      <c r="E42" s="34" t="s">
        <v>53</v>
      </c>
      <c r="F42" s="34">
        <v>1</v>
      </c>
      <c r="G42" s="424">
        <v>862</v>
      </c>
      <c r="H42" s="425"/>
      <c r="I42" s="34">
        <v>440</v>
      </c>
      <c r="J42" s="34">
        <v>422</v>
      </c>
      <c r="K42" s="34">
        <v>288</v>
      </c>
      <c r="L42" s="34">
        <v>278</v>
      </c>
      <c r="M42" s="34">
        <v>296</v>
      </c>
      <c r="N42" s="34">
        <v>51</v>
      </c>
      <c r="O42" s="34">
        <v>39</v>
      </c>
      <c r="P42" s="35">
        <v>12</v>
      </c>
      <c r="Q42" s="75"/>
      <c r="R42" s="76"/>
      <c r="S42" s="76"/>
    </row>
    <row r="43" spans="1:19" s="6" customFormat="1" ht="21" hidden="1" customHeight="1" outlineLevel="1">
      <c r="A43" s="111" t="s">
        <v>26</v>
      </c>
      <c r="B43" s="112">
        <v>2</v>
      </c>
      <c r="C43" s="112">
        <v>25</v>
      </c>
      <c r="D43" s="112">
        <v>24</v>
      </c>
      <c r="E43" s="112" t="s">
        <v>53</v>
      </c>
      <c r="F43" s="112">
        <v>1</v>
      </c>
      <c r="G43" s="446">
        <v>846</v>
      </c>
      <c r="H43" s="447"/>
      <c r="I43" s="112">
        <v>450</v>
      </c>
      <c r="J43" s="112">
        <v>396</v>
      </c>
      <c r="K43" s="112">
        <v>280</v>
      </c>
      <c r="L43" s="112">
        <v>287</v>
      </c>
      <c r="M43" s="112">
        <v>279</v>
      </c>
      <c r="N43" s="112">
        <v>47</v>
      </c>
      <c r="O43" s="112">
        <v>37</v>
      </c>
      <c r="P43" s="113">
        <v>10</v>
      </c>
      <c r="Q43" s="75"/>
      <c r="R43" s="76"/>
      <c r="S43" s="76"/>
    </row>
    <row r="44" spans="1:19" s="6" customFormat="1" ht="21" customHeight="1" collapsed="1">
      <c r="A44" s="31" t="s">
        <v>867</v>
      </c>
      <c r="B44" s="230">
        <v>2</v>
      </c>
      <c r="C44" s="230">
        <v>23</v>
      </c>
      <c r="D44" s="230">
        <v>23</v>
      </c>
      <c r="E44" s="230" t="s">
        <v>53</v>
      </c>
      <c r="F44" s="230" t="s">
        <v>53</v>
      </c>
      <c r="G44" s="444">
        <v>813</v>
      </c>
      <c r="H44" s="445"/>
      <c r="I44" s="230">
        <v>432</v>
      </c>
      <c r="J44" s="230">
        <v>381</v>
      </c>
      <c r="K44" s="230">
        <v>250</v>
      </c>
      <c r="L44" s="230">
        <v>278</v>
      </c>
      <c r="M44" s="230">
        <v>285</v>
      </c>
      <c r="N44" s="230">
        <v>47</v>
      </c>
      <c r="O44" s="230">
        <v>35</v>
      </c>
      <c r="P44" s="231">
        <v>12</v>
      </c>
      <c r="Q44" s="75"/>
      <c r="R44" s="76"/>
      <c r="S44" s="76"/>
    </row>
    <row r="45" spans="1:19" ht="21" customHeight="1">
      <c r="A45" s="26" t="s">
        <v>243</v>
      </c>
      <c r="B45" s="34">
        <v>2</v>
      </c>
      <c r="C45" s="34">
        <v>24</v>
      </c>
      <c r="D45" s="34">
        <v>22</v>
      </c>
      <c r="E45" s="34" t="s">
        <v>53</v>
      </c>
      <c r="F45" s="34">
        <v>2</v>
      </c>
      <c r="G45" s="424">
        <v>739</v>
      </c>
      <c r="H45" s="425"/>
      <c r="I45" s="34">
        <v>400</v>
      </c>
      <c r="J45" s="34">
        <v>339</v>
      </c>
      <c r="K45" s="34">
        <v>221</v>
      </c>
      <c r="L45" s="34">
        <v>245</v>
      </c>
      <c r="M45" s="34">
        <v>273</v>
      </c>
      <c r="N45" s="34">
        <v>47</v>
      </c>
      <c r="O45" s="34">
        <v>34</v>
      </c>
      <c r="P45" s="35">
        <v>13</v>
      </c>
      <c r="Q45" s="75"/>
      <c r="R45" s="76"/>
      <c r="S45" s="76"/>
    </row>
    <row r="46" spans="1:19" ht="21" customHeight="1">
      <c r="A46" s="26" t="s">
        <v>131</v>
      </c>
      <c r="B46" s="34">
        <v>2</v>
      </c>
      <c r="C46" s="34">
        <v>24</v>
      </c>
      <c r="D46" s="34">
        <v>20</v>
      </c>
      <c r="E46" s="34" t="s">
        <v>53</v>
      </c>
      <c r="F46" s="34">
        <v>4</v>
      </c>
      <c r="G46" s="424">
        <v>701</v>
      </c>
      <c r="H46" s="425"/>
      <c r="I46" s="34">
        <v>369</v>
      </c>
      <c r="J46" s="34">
        <v>332</v>
      </c>
      <c r="K46" s="34">
        <v>235</v>
      </c>
      <c r="L46" s="34">
        <v>221</v>
      </c>
      <c r="M46" s="34">
        <v>245</v>
      </c>
      <c r="N46" s="34">
        <v>49</v>
      </c>
      <c r="O46" s="34">
        <v>38</v>
      </c>
      <c r="P46" s="35">
        <v>11</v>
      </c>
      <c r="Q46" s="75"/>
      <c r="R46" s="76"/>
      <c r="S46" s="76"/>
    </row>
    <row r="47" spans="1:19" ht="21" customHeight="1">
      <c r="A47" s="26" t="s">
        <v>132</v>
      </c>
      <c r="B47" s="34">
        <v>2</v>
      </c>
      <c r="C47" s="34">
        <v>23</v>
      </c>
      <c r="D47" s="34">
        <v>19</v>
      </c>
      <c r="E47" s="34" t="s">
        <v>53</v>
      </c>
      <c r="F47" s="34">
        <v>4</v>
      </c>
      <c r="G47" s="424">
        <v>648</v>
      </c>
      <c r="H47" s="425"/>
      <c r="I47" s="34">
        <v>337</v>
      </c>
      <c r="J47" s="34">
        <v>311</v>
      </c>
      <c r="K47" s="34">
        <v>194</v>
      </c>
      <c r="L47" s="34">
        <v>236</v>
      </c>
      <c r="M47" s="34">
        <v>218</v>
      </c>
      <c r="N47" s="34">
        <v>46</v>
      </c>
      <c r="O47" s="34">
        <v>33</v>
      </c>
      <c r="P47" s="35">
        <v>13</v>
      </c>
      <c r="Q47" s="75"/>
      <c r="R47" s="76"/>
      <c r="S47" s="76"/>
    </row>
    <row r="48" spans="1:19" ht="21" customHeight="1">
      <c r="A48" s="26" t="s">
        <v>133</v>
      </c>
      <c r="B48" s="34">
        <v>2</v>
      </c>
      <c r="C48" s="34">
        <v>24</v>
      </c>
      <c r="D48" s="34">
        <v>20</v>
      </c>
      <c r="E48" s="34" t="s">
        <v>53</v>
      </c>
      <c r="F48" s="34">
        <v>4</v>
      </c>
      <c r="G48" s="424">
        <v>640</v>
      </c>
      <c r="H48" s="425"/>
      <c r="I48" s="34">
        <v>322</v>
      </c>
      <c r="J48" s="34">
        <v>318</v>
      </c>
      <c r="K48" s="34">
        <v>212</v>
      </c>
      <c r="L48" s="34">
        <v>193</v>
      </c>
      <c r="M48" s="34">
        <v>235</v>
      </c>
      <c r="N48" s="34">
        <v>45</v>
      </c>
      <c r="O48" s="34">
        <v>30</v>
      </c>
      <c r="P48" s="35">
        <v>15</v>
      </c>
      <c r="Q48" s="75"/>
      <c r="R48" s="76"/>
      <c r="S48" s="76"/>
    </row>
    <row r="49" spans="1:19" s="6" customFormat="1" ht="21" customHeight="1">
      <c r="A49" s="26" t="s">
        <v>134</v>
      </c>
      <c r="B49" s="34">
        <v>2</v>
      </c>
      <c r="C49" s="34">
        <v>24</v>
      </c>
      <c r="D49" s="34">
        <v>19</v>
      </c>
      <c r="E49" s="34" t="s">
        <v>287</v>
      </c>
      <c r="F49" s="34">
        <v>5</v>
      </c>
      <c r="G49" s="424">
        <v>590</v>
      </c>
      <c r="H49" s="425"/>
      <c r="I49" s="34">
        <v>295</v>
      </c>
      <c r="J49" s="34">
        <v>295</v>
      </c>
      <c r="K49" s="34">
        <v>190</v>
      </c>
      <c r="L49" s="34">
        <v>208</v>
      </c>
      <c r="M49" s="34">
        <v>192</v>
      </c>
      <c r="N49" s="34">
        <v>44</v>
      </c>
      <c r="O49" s="34">
        <v>30</v>
      </c>
      <c r="P49" s="35">
        <v>14</v>
      </c>
      <c r="Q49" s="75"/>
      <c r="R49" s="76"/>
      <c r="S49" s="76"/>
    </row>
    <row r="50" spans="1:19" ht="21" customHeight="1">
      <c r="A50" s="26" t="s">
        <v>530</v>
      </c>
      <c r="B50" s="34">
        <v>2</v>
      </c>
      <c r="C50" s="34">
        <v>23</v>
      </c>
      <c r="D50" s="34">
        <v>18</v>
      </c>
      <c r="E50" s="34" t="s">
        <v>82</v>
      </c>
      <c r="F50" s="34">
        <v>5</v>
      </c>
      <c r="G50" s="424">
        <v>585</v>
      </c>
      <c r="H50" s="425"/>
      <c r="I50" s="34">
        <v>300</v>
      </c>
      <c r="J50" s="34">
        <v>285</v>
      </c>
      <c r="K50" s="34">
        <v>190</v>
      </c>
      <c r="L50" s="34">
        <v>189</v>
      </c>
      <c r="M50" s="34">
        <v>206</v>
      </c>
      <c r="N50" s="34">
        <v>44</v>
      </c>
      <c r="O50" s="34">
        <v>28</v>
      </c>
      <c r="P50" s="35">
        <v>16</v>
      </c>
      <c r="Q50" s="75"/>
      <c r="R50" s="76"/>
      <c r="S50" s="76"/>
    </row>
    <row r="51" spans="1:19" ht="21" customHeight="1">
      <c r="A51" s="26" t="s">
        <v>531</v>
      </c>
      <c r="B51" s="34">
        <v>2</v>
      </c>
      <c r="C51" s="34">
        <v>21</v>
      </c>
      <c r="D51" s="34">
        <v>17</v>
      </c>
      <c r="E51" s="34" t="s">
        <v>82</v>
      </c>
      <c r="F51" s="34">
        <v>4</v>
      </c>
      <c r="G51" s="424">
        <v>536</v>
      </c>
      <c r="H51" s="425"/>
      <c r="I51" s="34">
        <v>276</v>
      </c>
      <c r="J51" s="34">
        <v>260</v>
      </c>
      <c r="K51" s="34">
        <v>158</v>
      </c>
      <c r="L51" s="34">
        <v>188</v>
      </c>
      <c r="M51" s="34">
        <v>190</v>
      </c>
      <c r="N51" s="34">
        <v>42</v>
      </c>
      <c r="O51" s="34">
        <v>26</v>
      </c>
      <c r="P51" s="35">
        <v>16</v>
      </c>
      <c r="Q51" s="75"/>
      <c r="R51" s="76"/>
      <c r="S51" s="76"/>
    </row>
    <row r="52" spans="1:19" ht="21" customHeight="1">
      <c r="A52" s="26" t="s">
        <v>532</v>
      </c>
      <c r="B52" s="34">
        <v>2</v>
      </c>
      <c r="C52" s="34">
        <v>21</v>
      </c>
      <c r="D52" s="34">
        <v>17</v>
      </c>
      <c r="E52" s="34" t="s">
        <v>82</v>
      </c>
      <c r="F52" s="34">
        <v>4</v>
      </c>
      <c r="G52" s="424">
        <v>549</v>
      </c>
      <c r="H52" s="425"/>
      <c r="I52" s="34">
        <v>277</v>
      </c>
      <c r="J52" s="34">
        <v>272</v>
      </c>
      <c r="K52" s="34">
        <v>200</v>
      </c>
      <c r="L52" s="34">
        <v>158</v>
      </c>
      <c r="M52" s="34">
        <v>191</v>
      </c>
      <c r="N52" s="34">
        <v>41</v>
      </c>
      <c r="O52" s="34">
        <v>26</v>
      </c>
      <c r="P52" s="35">
        <v>15</v>
      </c>
      <c r="Q52" s="75"/>
      <c r="R52" s="76"/>
      <c r="S52" s="76"/>
    </row>
    <row r="53" spans="1:19" ht="21" customHeight="1">
      <c r="A53" s="26" t="s">
        <v>533</v>
      </c>
      <c r="B53" s="34">
        <v>2</v>
      </c>
      <c r="C53" s="34">
        <v>23</v>
      </c>
      <c r="D53" s="34">
        <v>20</v>
      </c>
      <c r="E53" s="34" t="s">
        <v>82</v>
      </c>
      <c r="F53" s="34">
        <v>6</v>
      </c>
      <c r="G53" s="424">
        <v>542</v>
      </c>
      <c r="H53" s="425"/>
      <c r="I53" s="34">
        <v>275</v>
      </c>
      <c r="J53" s="34">
        <v>267</v>
      </c>
      <c r="K53" s="34">
        <v>186</v>
      </c>
      <c r="L53" s="34">
        <v>198</v>
      </c>
      <c r="M53" s="34">
        <v>158</v>
      </c>
      <c r="N53" s="34">
        <v>44</v>
      </c>
      <c r="O53" s="34">
        <v>25</v>
      </c>
      <c r="P53" s="35">
        <v>19</v>
      </c>
      <c r="Q53" s="75"/>
      <c r="R53" s="76"/>
      <c r="S53" s="76"/>
    </row>
    <row r="54" spans="1:19" ht="21" customHeight="1">
      <c r="A54" s="26" t="s">
        <v>534</v>
      </c>
      <c r="B54" s="232">
        <v>2</v>
      </c>
      <c r="C54" s="232">
        <v>24</v>
      </c>
      <c r="D54" s="232">
        <v>18</v>
      </c>
      <c r="E54" s="232" t="s">
        <v>82</v>
      </c>
      <c r="F54" s="232">
        <v>6</v>
      </c>
      <c r="G54" s="424">
        <v>592</v>
      </c>
      <c r="H54" s="425"/>
      <c r="I54" s="232">
        <v>296</v>
      </c>
      <c r="J54" s="232">
        <v>296</v>
      </c>
      <c r="K54" s="232">
        <v>207</v>
      </c>
      <c r="L54" s="232">
        <v>187</v>
      </c>
      <c r="M54" s="232">
        <v>198</v>
      </c>
      <c r="N54" s="232">
        <v>47</v>
      </c>
      <c r="O54" s="232">
        <v>27</v>
      </c>
      <c r="P54" s="233">
        <v>20</v>
      </c>
      <c r="Q54" s="75"/>
      <c r="R54" s="76"/>
      <c r="S54" s="76"/>
    </row>
    <row r="55" spans="1:19" ht="21" customHeight="1">
      <c r="A55" s="26" t="s">
        <v>868</v>
      </c>
      <c r="B55" s="232">
        <v>2</v>
      </c>
      <c r="C55" s="232">
        <v>24</v>
      </c>
      <c r="D55" s="232">
        <v>17</v>
      </c>
      <c r="E55" s="232" t="s">
        <v>82</v>
      </c>
      <c r="F55" s="232">
        <v>7</v>
      </c>
      <c r="G55" s="424">
        <v>568</v>
      </c>
      <c r="H55" s="450"/>
      <c r="I55" s="232">
        <v>277</v>
      </c>
      <c r="J55" s="232">
        <v>291</v>
      </c>
      <c r="K55" s="232">
        <v>177</v>
      </c>
      <c r="L55" s="232">
        <v>206</v>
      </c>
      <c r="M55" s="232">
        <v>185</v>
      </c>
      <c r="N55" s="232">
        <v>47</v>
      </c>
      <c r="O55" s="232">
        <v>27</v>
      </c>
      <c r="P55" s="233">
        <v>20</v>
      </c>
      <c r="Q55" s="75"/>
      <c r="R55" s="76"/>
      <c r="S55" s="76"/>
    </row>
    <row r="56" spans="1:19" ht="21" customHeight="1">
      <c r="A56" s="26" t="s">
        <v>869</v>
      </c>
      <c r="B56" s="112">
        <v>2</v>
      </c>
      <c r="C56" s="112">
        <v>24</v>
      </c>
      <c r="D56" s="112">
        <v>17</v>
      </c>
      <c r="E56" s="232" t="s">
        <v>82</v>
      </c>
      <c r="F56" s="112">
        <v>7</v>
      </c>
      <c r="G56" s="424">
        <v>543</v>
      </c>
      <c r="H56" s="450"/>
      <c r="I56" s="112">
        <v>264</v>
      </c>
      <c r="J56" s="112">
        <v>279</v>
      </c>
      <c r="K56" s="112">
        <v>158</v>
      </c>
      <c r="L56" s="112">
        <v>179</v>
      </c>
      <c r="M56" s="112">
        <v>206</v>
      </c>
      <c r="N56" s="112">
        <v>48</v>
      </c>
      <c r="O56" s="112">
        <v>28</v>
      </c>
      <c r="P56" s="113">
        <v>20</v>
      </c>
      <c r="Q56" s="75"/>
      <c r="R56" s="76"/>
      <c r="S56" s="76"/>
    </row>
    <row r="57" spans="1:19" ht="21" customHeight="1">
      <c r="A57" s="26" t="s">
        <v>870</v>
      </c>
      <c r="B57" s="112">
        <v>2</v>
      </c>
      <c r="C57" s="112">
        <v>24</v>
      </c>
      <c r="D57" s="112">
        <v>17</v>
      </c>
      <c r="E57" s="232" t="s">
        <v>82</v>
      </c>
      <c r="F57" s="112">
        <v>7</v>
      </c>
      <c r="G57" s="424">
        <v>521</v>
      </c>
      <c r="H57" s="450"/>
      <c r="I57" s="112">
        <v>263</v>
      </c>
      <c r="J57" s="112">
        <v>258</v>
      </c>
      <c r="K57" s="112">
        <v>183</v>
      </c>
      <c r="L57" s="112">
        <v>159</v>
      </c>
      <c r="M57" s="112">
        <v>179</v>
      </c>
      <c r="N57" s="112">
        <v>41</v>
      </c>
      <c r="O57" s="112">
        <v>24</v>
      </c>
      <c r="P57" s="113">
        <v>17</v>
      </c>
      <c r="Q57" s="75"/>
      <c r="R57" s="76"/>
      <c r="S57" s="76"/>
    </row>
    <row r="58" spans="1:19" ht="21" customHeight="1">
      <c r="A58" s="26" t="s">
        <v>871</v>
      </c>
      <c r="B58" s="112">
        <v>2</v>
      </c>
      <c r="C58" s="112">
        <v>21</v>
      </c>
      <c r="D58" s="112">
        <v>15</v>
      </c>
      <c r="E58" s="232" t="s">
        <v>82</v>
      </c>
      <c r="F58" s="112">
        <v>6</v>
      </c>
      <c r="G58" s="424">
        <v>514</v>
      </c>
      <c r="H58" s="450"/>
      <c r="I58" s="112">
        <v>263</v>
      </c>
      <c r="J58" s="112">
        <v>251</v>
      </c>
      <c r="K58" s="112">
        <v>172</v>
      </c>
      <c r="L58" s="112">
        <v>183</v>
      </c>
      <c r="M58" s="112">
        <v>159</v>
      </c>
      <c r="N58" s="112">
        <v>42</v>
      </c>
      <c r="O58" s="112">
        <v>25</v>
      </c>
      <c r="P58" s="113">
        <v>17</v>
      </c>
      <c r="Q58" s="75"/>
      <c r="R58" s="76"/>
      <c r="S58" s="76"/>
    </row>
    <row r="59" spans="1:19" ht="21" customHeight="1" thickBot="1">
      <c r="A59" s="27" t="s">
        <v>872</v>
      </c>
      <c r="B59" s="36">
        <v>2</v>
      </c>
      <c r="C59" s="36">
        <v>23</v>
      </c>
      <c r="D59" s="36">
        <v>16</v>
      </c>
      <c r="E59" s="36" t="s">
        <v>82</v>
      </c>
      <c r="F59" s="36">
        <v>7</v>
      </c>
      <c r="G59" s="448">
        <v>523</v>
      </c>
      <c r="H59" s="449"/>
      <c r="I59" s="36">
        <v>281</v>
      </c>
      <c r="J59" s="36">
        <v>242</v>
      </c>
      <c r="K59" s="36">
        <v>166</v>
      </c>
      <c r="L59" s="36">
        <v>173</v>
      </c>
      <c r="M59" s="36">
        <v>184</v>
      </c>
      <c r="N59" s="36">
        <v>42</v>
      </c>
      <c r="O59" s="36">
        <v>27</v>
      </c>
      <c r="P59" s="37">
        <v>15</v>
      </c>
      <c r="Q59" s="75"/>
      <c r="R59" s="76"/>
      <c r="S59" s="76"/>
    </row>
    <row r="60" spans="1:19" ht="18" customHeight="1">
      <c r="E60" s="325"/>
      <c r="J60" s="440" t="s">
        <v>724</v>
      </c>
      <c r="K60" s="440"/>
      <c r="L60" s="440"/>
      <c r="M60" s="440"/>
      <c r="N60" s="440"/>
      <c r="O60" s="440"/>
      <c r="P60" s="440"/>
    </row>
  </sheetData>
  <mergeCells count="67">
    <mergeCell ref="G59:H59"/>
    <mergeCell ref="G14:J14"/>
    <mergeCell ref="G13:M13"/>
    <mergeCell ref="K14:M14"/>
    <mergeCell ref="G48:H48"/>
    <mergeCell ref="G49:H49"/>
    <mergeCell ref="G50:H50"/>
    <mergeCell ref="G51:H51"/>
    <mergeCell ref="G52:H52"/>
    <mergeCell ref="G53:H53"/>
    <mergeCell ref="G42:H42"/>
    <mergeCell ref="G43:H43"/>
    <mergeCell ref="G44:H44"/>
    <mergeCell ref="G45:H45"/>
    <mergeCell ref="G46:H46"/>
    <mergeCell ref="G47:H47"/>
    <mergeCell ref="G41:H41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29:H29"/>
    <mergeCell ref="J60:P60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A11:F11"/>
    <mergeCell ref="C13:F14"/>
    <mergeCell ref="N13:P14"/>
    <mergeCell ref="B4:B5"/>
    <mergeCell ref="C4:C5"/>
    <mergeCell ref="D4:D5"/>
    <mergeCell ref="E4:G4"/>
    <mergeCell ref="K10:V10"/>
    <mergeCell ref="K3:P3"/>
    <mergeCell ref="A1:F1"/>
    <mergeCell ref="B3:D3"/>
    <mergeCell ref="E3:J3"/>
    <mergeCell ref="Q3:S4"/>
    <mergeCell ref="K2:V2"/>
    <mergeCell ref="T3:V4"/>
    <mergeCell ref="H4:J4"/>
    <mergeCell ref="K4:M4"/>
    <mergeCell ref="N4:P4"/>
    <mergeCell ref="G54:H54"/>
    <mergeCell ref="G55:H55"/>
    <mergeCell ref="G56:H56"/>
    <mergeCell ref="G57:H57"/>
    <mergeCell ref="G58:H58"/>
  </mergeCells>
  <phoneticPr fontId="2"/>
  <pageMargins left="0.78740157480314965" right="0.78740157480314965" top="0.78740157480314965" bottom="0.59055118110236227" header="0.51181102362204722" footer="0.31496062992125984"/>
  <pageSetup paperSize="9" firstPageNumber="168" orientation="portrait" r:id="rId1"/>
  <headerFooter alignWithMargins="0">
    <oddFooter>&amp;C&amp;"ＭＳ 明朝,標準"- &amp;P -</oddFooter>
  </headerFooter>
  <colBreaks count="1" manualBreakCount="1">
    <brk id="10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view="pageBreakPreview" zoomScaleNormal="100" zoomScaleSheetLayoutView="100" workbookViewId="0">
      <selection activeCell="X13" sqref="X13"/>
    </sheetView>
  </sheetViews>
  <sheetFormatPr defaultRowHeight="13.5" outlineLevelRow="1"/>
  <cols>
    <col min="1" max="1" width="14.125" style="73" customWidth="1"/>
    <col min="2" max="2" width="6.625" style="73" customWidth="1"/>
    <col min="3" max="3" width="7.5" style="73" customWidth="1"/>
    <col min="4" max="9" width="9.75" style="73" customWidth="1"/>
    <col min="10" max="16" width="6.625" style="73" hidden="1" customWidth="1"/>
    <col min="17" max="19" width="6.625" style="73" customWidth="1"/>
    <col min="20" max="21" width="6.625" style="73" hidden="1" customWidth="1"/>
    <col min="22" max="31" width="6.625" style="73" customWidth="1"/>
    <col min="32" max="16384" width="9" style="73"/>
  </cols>
  <sheetData>
    <row r="1" spans="1:31" ht="22.5" customHeight="1">
      <c r="A1" s="467" t="s">
        <v>899</v>
      </c>
      <c r="B1" s="468"/>
      <c r="C1" s="468"/>
      <c r="D1" s="468"/>
      <c r="E1" s="468"/>
    </row>
    <row r="2" spans="1:31" ht="22.5" customHeight="1" thickBot="1">
      <c r="F2" s="469"/>
      <c r="G2" s="469"/>
      <c r="H2" s="469"/>
      <c r="I2" s="469"/>
      <c r="J2" s="469"/>
      <c r="K2" s="469"/>
      <c r="M2" s="234"/>
      <c r="P2" s="469"/>
      <c r="Q2" s="469"/>
      <c r="R2" s="469"/>
      <c r="S2" s="469"/>
      <c r="T2" s="469"/>
      <c r="U2" s="469"/>
      <c r="Y2" s="501" t="s">
        <v>763</v>
      </c>
      <c r="Z2" s="501"/>
      <c r="AA2" s="501"/>
      <c r="AB2" s="501"/>
      <c r="AC2" s="501"/>
      <c r="AD2" s="501"/>
      <c r="AE2" s="502"/>
    </row>
    <row r="3" spans="1:31">
      <c r="A3" s="503"/>
      <c r="B3" s="504"/>
      <c r="C3" s="505"/>
      <c r="D3" s="470" t="s">
        <v>553</v>
      </c>
      <c r="E3" s="470"/>
      <c r="F3" s="470"/>
      <c r="G3" s="470"/>
      <c r="H3" s="470"/>
      <c r="I3" s="470"/>
      <c r="J3" s="269"/>
      <c r="K3" s="269"/>
      <c r="L3" s="269"/>
      <c r="M3" s="269"/>
      <c r="N3" s="269"/>
      <c r="O3" s="269"/>
      <c r="P3" s="269"/>
      <c r="Q3" s="484" t="s">
        <v>554</v>
      </c>
      <c r="R3" s="485"/>
      <c r="S3" s="485"/>
      <c r="T3" s="485"/>
      <c r="U3" s="485"/>
      <c r="V3" s="485"/>
      <c r="W3" s="485"/>
      <c r="X3" s="485"/>
      <c r="Y3" s="486"/>
      <c r="Z3" s="470" t="s">
        <v>555</v>
      </c>
      <c r="AA3" s="470"/>
      <c r="AB3" s="470"/>
      <c r="AC3" s="470" t="s">
        <v>556</v>
      </c>
      <c r="AD3" s="470"/>
      <c r="AE3" s="471"/>
    </row>
    <row r="4" spans="1:31">
      <c r="A4" s="506" t="s">
        <v>557</v>
      </c>
      <c r="B4" s="507"/>
      <c r="C4" s="508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472" t="s">
        <v>201</v>
      </c>
      <c r="R4" s="487" t="s">
        <v>558</v>
      </c>
      <c r="S4" s="488"/>
      <c r="T4" s="488"/>
      <c r="U4" s="488"/>
      <c r="V4" s="489"/>
      <c r="W4" s="487" t="s">
        <v>559</v>
      </c>
      <c r="X4" s="488"/>
      <c r="Y4" s="489"/>
      <c r="Z4" s="475" t="s">
        <v>28</v>
      </c>
      <c r="AA4" s="475" t="s">
        <v>561</v>
      </c>
      <c r="AB4" s="475" t="s">
        <v>562</v>
      </c>
      <c r="AC4" s="475" t="s">
        <v>28</v>
      </c>
      <c r="AD4" s="475" t="s">
        <v>561</v>
      </c>
      <c r="AE4" s="478" t="s">
        <v>562</v>
      </c>
    </row>
    <row r="5" spans="1:31">
      <c r="A5" s="506"/>
      <c r="B5" s="507"/>
      <c r="C5" s="508"/>
      <c r="D5" s="236" t="s">
        <v>560</v>
      </c>
      <c r="E5" s="236" t="s">
        <v>561</v>
      </c>
      <c r="F5" s="236" t="s">
        <v>562</v>
      </c>
      <c r="G5" s="236" t="s">
        <v>44</v>
      </c>
      <c r="H5" s="236" t="s">
        <v>45</v>
      </c>
      <c r="I5" s="236" t="s">
        <v>563</v>
      </c>
      <c r="J5" s="236"/>
      <c r="K5" s="236"/>
      <c r="L5" s="236"/>
      <c r="M5" s="236"/>
      <c r="N5" s="236"/>
      <c r="O5" s="236"/>
      <c r="P5" s="236"/>
      <c r="Q5" s="473"/>
      <c r="R5" s="490"/>
      <c r="S5" s="491"/>
      <c r="T5" s="491"/>
      <c r="U5" s="491"/>
      <c r="V5" s="492"/>
      <c r="W5" s="490"/>
      <c r="X5" s="491"/>
      <c r="Y5" s="492"/>
      <c r="Z5" s="476"/>
      <c r="AA5" s="476"/>
      <c r="AB5" s="476"/>
      <c r="AC5" s="476"/>
      <c r="AD5" s="476"/>
      <c r="AE5" s="479"/>
    </row>
    <row r="6" spans="1:31">
      <c r="A6" s="509"/>
      <c r="B6" s="510"/>
      <c r="C6" s="511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474"/>
      <c r="R6" s="279" t="s">
        <v>560</v>
      </c>
      <c r="S6" s="279" t="s">
        <v>561</v>
      </c>
      <c r="T6" s="279"/>
      <c r="U6" s="279"/>
      <c r="V6" s="279" t="s">
        <v>562</v>
      </c>
      <c r="W6" s="279" t="s">
        <v>560</v>
      </c>
      <c r="X6" s="279" t="s">
        <v>561</v>
      </c>
      <c r="Y6" s="279" t="s">
        <v>562</v>
      </c>
      <c r="Z6" s="477"/>
      <c r="AA6" s="477"/>
      <c r="AB6" s="477"/>
      <c r="AC6" s="477"/>
      <c r="AD6" s="477"/>
      <c r="AE6" s="480"/>
    </row>
    <row r="7" spans="1:31" ht="12" customHeight="1">
      <c r="A7" s="482" t="s">
        <v>288</v>
      </c>
      <c r="B7" s="512" t="s">
        <v>564</v>
      </c>
      <c r="C7" s="513"/>
      <c r="D7" s="239" t="s">
        <v>565</v>
      </c>
      <c r="E7" s="239" t="s">
        <v>56</v>
      </c>
      <c r="F7" s="239" t="s">
        <v>55</v>
      </c>
      <c r="G7" s="239" t="s">
        <v>55</v>
      </c>
      <c r="H7" s="239" t="s">
        <v>55</v>
      </c>
      <c r="I7" s="239" t="s">
        <v>55</v>
      </c>
      <c r="J7" s="239"/>
      <c r="K7" s="239"/>
      <c r="L7" s="239"/>
      <c r="M7" s="239"/>
      <c r="N7" s="239"/>
      <c r="O7" s="239"/>
      <c r="P7" s="239"/>
      <c r="Q7" s="239" t="s">
        <v>32</v>
      </c>
      <c r="R7" s="239" t="s">
        <v>32</v>
      </c>
      <c r="S7" s="239" t="s">
        <v>33</v>
      </c>
      <c r="T7" s="239"/>
      <c r="U7" s="239"/>
      <c r="V7" s="239" t="s">
        <v>33</v>
      </c>
      <c r="W7" s="239" t="s">
        <v>32</v>
      </c>
      <c r="X7" s="239" t="s">
        <v>33</v>
      </c>
      <c r="Y7" s="239" t="s">
        <v>33</v>
      </c>
      <c r="Z7" s="240" t="s">
        <v>33</v>
      </c>
      <c r="AA7" s="240" t="s">
        <v>33</v>
      </c>
      <c r="AB7" s="240" t="s">
        <v>33</v>
      </c>
      <c r="AC7" s="240" t="s">
        <v>33</v>
      </c>
      <c r="AD7" s="240" t="s">
        <v>33</v>
      </c>
      <c r="AE7" s="241" t="s">
        <v>33</v>
      </c>
    </row>
    <row r="8" spans="1:31" ht="18" customHeight="1">
      <c r="A8" s="483"/>
      <c r="B8" s="514"/>
      <c r="C8" s="515"/>
      <c r="D8" s="78">
        <v>155</v>
      </c>
      <c r="E8" s="78">
        <v>94</v>
      </c>
      <c r="F8" s="78">
        <v>61</v>
      </c>
      <c r="G8" s="78">
        <v>53</v>
      </c>
      <c r="H8" s="78">
        <v>48</v>
      </c>
      <c r="I8" s="78">
        <v>54</v>
      </c>
      <c r="J8" s="78"/>
      <c r="K8" s="78"/>
      <c r="L8" s="78"/>
      <c r="M8" s="78"/>
      <c r="N8" s="78"/>
      <c r="O8" s="78"/>
      <c r="P8" s="78"/>
      <c r="Q8" s="78">
        <v>80</v>
      </c>
      <c r="R8" s="78">
        <v>53</v>
      </c>
      <c r="S8" s="78">
        <v>34</v>
      </c>
      <c r="T8" s="78"/>
      <c r="U8" s="78"/>
      <c r="V8" s="78">
        <v>19</v>
      </c>
      <c r="W8" s="78">
        <v>53</v>
      </c>
      <c r="X8" s="78">
        <v>34</v>
      </c>
      <c r="Y8" s="78">
        <v>19</v>
      </c>
      <c r="Z8" s="242" t="s">
        <v>82</v>
      </c>
      <c r="AA8" s="242" t="s">
        <v>82</v>
      </c>
      <c r="AB8" s="242" t="s">
        <v>82</v>
      </c>
      <c r="AC8" s="242" t="s">
        <v>82</v>
      </c>
      <c r="AD8" s="242" t="s">
        <v>82</v>
      </c>
      <c r="AE8" s="243" t="s">
        <v>82</v>
      </c>
    </row>
    <row r="9" spans="1:31" ht="29.25" customHeight="1">
      <c r="A9" s="244" t="s">
        <v>566</v>
      </c>
      <c r="B9" s="516" t="s">
        <v>567</v>
      </c>
      <c r="C9" s="517"/>
      <c r="D9" s="78">
        <v>38</v>
      </c>
      <c r="E9" s="78">
        <v>30</v>
      </c>
      <c r="F9" s="78">
        <v>8</v>
      </c>
      <c r="G9" s="78">
        <v>15</v>
      </c>
      <c r="H9" s="78">
        <v>7</v>
      </c>
      <c r="I9" s="78">
        <v>16</v>
      </c>
      <c r="J9" s="242"/>
      <c r="K9" s="242"/>
      <c r="L9" s="242"/>
      <c r="M9" s="242"/>
      <c r="N9" s="242"/>
      <c r="O9" s="242"/>
      <c r="P9" s="242"/>
      <c r="Q9" s="78">
        <v>40</v>
      </c>
      <c r="R9" s="78">
        <v>15</v>
      </c>
      <c r="S9" s="78">
        <v>14</v>
      </c>
      <c r="T9" s="78"/>
      <c r="U9" s="78"/>
      <c r="V9" s="78">
        <v>1</v>
      </c>
      <c r="W9" s="78">
        <v>15</v>
      </c>
      <c r="X9" s="78">
        <v>14</v>
      </c>
      <c r="Y9" s="78">
        <v>1</v>
      </c>
      <c r="Z9" s="242" t="s">
        <v>82</v>
      </c>
      <c r="AA9" s="242" t="s">
        <v>82</v>
      </c>
      <c r="AB9" s="242" t="s">
        <v>82</v>
      </c>
      <c r="AC9" s="242" t="s">
        <v>82</v>
      </c>
      <c r="AD9" s="242" t="s">
        <v>82</v>
      </c>
      <c r="AE9" s="243" t="s">
        <v>82</v>
      </c>
    </row>
    <row r="10" spans="1:31" ht="29.25" customHeight="1">
      <c r="A10" s="245"/>
      <c r="B10" s="516" t="s">
        <v>568</v>
      </c>
      <c r="C10" s="517"/>
      <c r="D10" s="71">
        <v>86</v>
      </c>
      <c r="E10" s="71">
        <v>42</v>
      </c>
      <c r="F10" s="71">
        <v>44</v>
      </c>
      <c r="G10" s="71">
        <v>26</v>
      </c>
      <c r="H10" s="71">
        <v>32</v>
      </c>
      <c r="I10" s="71">
        <v>28</v>
      </c>
      <c r="J10" s="191"/>
      <c r="K10" s="191"/>
      <c r="L10" s="191"/>
      <c r="M10" s="191"/>
      <c r="N10" s="191"/>
      <c r="O10" s="191"/>
      <c r="P10" s="191"/>
      <c r="Q10" s="71">
        <v>40</v>
      </c>
      <c r="R10" s="71">
        <v>26</v>
      </c>
      <c r="S10" s="71">
        <v>14</v>
      </c>
      <c r="T10" s="71"/>
      <c r="U10" s="71"/>
      <c r="V10" s="71">
        <v>12</v>
      </c>
      <c r="W10" s="71">
        <v>26</v>
      </c>
      <c r="X10" s="71">
        <v>14</v>
      </c>
      <c r="Y10" s="71">
        <v>12</v>
      </c>
      <c r="Z10" s="191" t="s">
        <v>82</v>
      </c>
      <c r="AA10" s="191" t="s">
        <v>82</v>
      </c>
      <c r="AB10" s="191" t="s">
        <v>82</v>
      </c>
      <c r="AC10" s="191" t="s">
        <v>82</v>
      </c>
      <c r="AD10" s="191" t="s">
        <v>82</v>
      </c>
      <c r="AE10" s="192" t="s">
        <v>82</v>
      </c>
    </row>
    <row r="11" spans="1:31" ht="29.25" customHeight="1" thickBot="1">
      <c r="A11" s="246"/>
      <c r="B11" s="523" t="s">
        <v>569</v>
      </c>
      <c r="C11" s="524"/>
      <c r="D11" s="247">
        <f t="shared" ref="D11:I11" si="0">SUM(D8:D10)</f>
        <v>279</v>
      </c>
      <c r="E11" s="247">
        <f t="shared" si="0"/>
        <v>166</v>
      </c>
      <c r="F11" s="247">
        <f t="shared" si="0"/>
        <v>113</v>
      </c>
      <c r="G11" s="247">
        <f t="shared" si="0"/>
        <v>94</v>
      </c>
      <c r="H11" s="247">
        <f t="shared" si="0"/>
        <v>87</v>
      </c>
      <c r="I11" s="247">
        <f t="shared" si="0"/>
        <v>98</v>
      </c>
      <c r="J11" s="247"/>
      <c r="K11" s="247"/>
      <c r="L11" s="247"/>
      <c r="M11" s="247"/>
      <c r="N11" s="247"/>
      <c r="O11" s="247"/>
      <c r="P11" s="247"/>
      <c r="Q11" s="247">
        <f>SUM(Q8:Q10)</f>
        <v>160</v>
      </c>
      <c r="R11" s="247">
        <f>SUM(R8:R10)</f>
        <v>94</v>
      </c>
      <c r="S11" s="247">
        <f>SUM(S8:S10)</f>
        <v>62</v>
      </c>
      <c r="T11" s="247"/>
      <c r="U11" s="247"/>
      <c r="V11" s="247">
        <f>SUM(V8:V10)</f>
        <v>32</v>
      </c>
      <c r="W11" s="247">
        <f>SUM(W8:W10)</f>
        <v>94</v>
      </c>
      <c r="X11" s="247">
        <f>SUM(X8:X10)</f>
        <v>62</v>
      </c>
      <c r="Y11" s="247">
        <f>SUM(Y8:Y10)</f>
        <v>32</v>
      </c>
      <c r="Z11" s="247">
        <v>42</v>
      </c>
      <c r="AA11" s="247">
        <v>33</v>
      </c>
      <c r="AB11" s="247">
        <v>9</v>
      </c>
      <c r="AC11" s="247">
        <v>47</v>
      </c>
      <c r="AD11" s="247">
        <v>37</v>
      </c>
      <c r="AE11" s="248">
        <v>10</v>
      </c>
    </row>
    <row r="12" spans="1:31" ht="18" customHeight="1">
      <c r="F12" s="481" t="s">
        <v>570</v>
      </c>
      <c r="G12" s="421"/>
      <c r="H12" s="421"/>
      <c r="I12" s="421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</row>
    <row r="13" spans="1:31" ht="22.5" customHeight="1">
      <c r="A13" s="467" t="s">
        <v>900</v>
      </c>
      <c r="B13" s="468"/>
      <c r="C13" s="468"/>
      <c r="D13" s="468"/>
      <c r="E13" s="468"/>
      <c r="F13" s="468"/>
      <c r="G13" s="468"/>
    </row>
    <row r="14" spans="1:31" ht="22.5" customHeight="1" thickBot="1">
      <c r="F14" s="499" t="s">
        <v>917</v>
      </c>
      <c r="G14" s="500"/>
      <c r="H14" s="500"/>
      <c r="I14" s="500"/>
      <c r="J14" s="500"/>
      <c r="K14" s="500"/>
      <c r="L14" s="500"/>
      <c r="P14" s="501"/>
      <c r="Q14" s="501"/>
      <c r="R14" s="501"/>
      <c r="S14" s="501"/>
      <c r="T14" s="501"/>
      <c r="U14" s="501"/>
    </row>
    <row r="15" spans="1:31" ht="14.25" customHeight="1">
      <c r="A15" s="249"/>
      <c r="B15" s="250"/>
      <c r="C15" s="493" t="s">
        <v>770</v>
      </c>
      <c r="D15" s="494"/>
      <c r="E15" s="494"/>
      <c r="F15" s="494"/>
      <c r="G15" s="494"/>
      <c r="H15" s="494"/>
      <c r="I15" s="495"/>
      <c r="J15" s="493" t="s">
        <v>770</v>
      </c>
      <c r="K15" s="494"/>
      <c r="L15" s="494"/>
      <c r="M15" s="494"/>
      <c r="N15" s="494"/>
      <c r="O15" s="494"/>
      <c r="P15" s="495"/>
      <c r="Q15" s="496" t="s">
        <v>142</v>
      </c>
      <c r="R15" s="494"/>
      <c r="S15" s="497"/>
      <c r="T15" s="498" t="s">
        <v>771</v>
      </c>
      <c r="U15" s="497"/>
      <c r="V15" s="251"/>
    </row>
    <row r="16" spans="1:31" ht="13.5" customHeight="1">
      <c r="A16" s="252" t="s">
        <v>90</v>
      </c>
      <c r="B16" s="253" t="s">
        <v>41</v>
      </c>
      <c r="C16" s="518" t="s">
        <v>91</v>
      </c>
      <c r="D16" s="518" t="s">
        <v>159</v>
      </c>
      <c r="E16" s="518"/>
      <c r="F16" s="518"/>
      <c r="G16" s="518"/>
      <c r="H16" s="518"/>
      <c r="I16" s="518"/>
      <c r="J16" s="519" t="s">
        <v>92</v>
      </c>
      <c r="K16" s="519"/>
      <c r="L16" s="519"/>
      <c r="M16" s="519"/>
      <c r="N16" s="519"/>
      <c r="O16" s="519"/>
      <c r="P16" s="519"/>
      <c r="Q16" s="475" t="s">
        <v>93</v>
      </c>
      <c r="R16" s="518" t="s">
        <v>160</v>
      </c>
      <c r="S16" s="521"/>
      <c r="T16" s="522" t="s">
        <v>161</v>
      </c>
      <c r="U16" s="521"/>
      <c r="V16" s="254"/>
    </row>
    <row r="17" spans="1:26" ht="13.5" customHeight="1">
      <c r="A17" s="255"/>
      <c r="B17" s="237"/>
      <c r="C17" s="518"/>
      <c r="D17" s="238" t="s">
        <v>158</v>
      </c>
      <c r="E17" s="238" t="s">
        <v>101</v>
      </c>
      <c r="F17" s="238" t="s">
        <v>102</v>
      </c>
      <c r="G17" s="238" t="s">
        <v>122</v>
      </c>
      <c r="H17" s="238" t="s">
        <v>123</v>
      </c>
      <c r="I17" s="238" t="s">
        <v>46</v>
      </c>
      <c r="J17" s="238" t="s">
        <v>158</v>
      </c>
      <c r="K17" s="238" t="s">
        <v>101</v>
      </c>
      <c r="L17" s="238" t="s">
        <v>102</v>
      </c>
      <c r="M17" s="238" t="s">
        <v>122</v>
      </c>
      <c r="N17" s="238" t="s">
        <v>45</v>
      </c>
      <c r="O17" s="238" t="s">
        <v>46</v>
      </c>
      <c r="P17" s="238" t="s">
        <v>47</v>
      </c>
      <c r="Q17" s="520"/>
      <c r="R17" s="238" t="s">
        <v>101</v>
      </c>
      <c r="S17" s="256" t="s">
        <v>102</v>
      </c>
      <c r="T17" s="271" t="s">
        <v>101</v>
      </c>
      <c r="U17" s="256" t="s">
        <v>102</v>
      </c>
      <c r="V17" s="254"/>
    </row>
    <row r="18" spans="1:26" ht="7.5" customHeight="1">
      <c r="A18" s="257"/>
      <c r="B18" s="240" t="s">
        <v>89</v>
      </c>
      <c r="C18" s="240" t="s">
        <v>32</v>
      </c>
      <c r="D18" s="240" t="s">
        <v>32</v>
      </c>
      <c r="E18" s="240" t="s">
        <v>32</v>
      </c>
      <c r="F18" s="240" t="s">
        <v>32</v>
      </c>
      <c r="G18" s="240" t="s">
        <v>32</v>
      </c>
      <c r="H18" s="240" t="s">
        <v>32</v>
      </c>
      <c r="I18" s="240" t="s">
        <v>32</v>
      </c>
      <c r="J18" s="240" t="s">
        <v>32</v>
      </c>
      <c r="K18" s="240" t="s">
        <v>32</v>
      </c>
      <c r="L18" s="240" t="s">
        <v>32</v>
      </c>
      <c r="M18" s="240" t="s">
        <v>32</v>
      </c>
      <c r="N18" s="240" t="s">
        <v>32</v>
      </c>
      <c r="O18" s="240" t="s">
        <v>32</v>
      </c>
      <c r="P18" s="240" t="s">
        <v>32</v>
      </c>
      <c r="Q18" s="240" t="s">
        <v>32</v>
      </c>
      <c r="R18" s="240" t="s">
        <v>32</v>
      </c>
      <c r="S18" s="241" t="s">
        <v>32</v>
      </c>
      <c r="T18" s="272" t="s">
        <v>33</v>
      </c>
      <c r="U18" s="241" t="s">
        <v>33</v>
      </c>
      <c r="V18" s="254"/>
    </row>
    <row r="19" spans="1:26" s="261" customFormat="1" ht="21" hidden="1" customHeight="1" outlineLevel="1">
      <c r="A19" s="258" t="s">
        <v>237</v>
      </c>
      <c r="B19" s="78">
        <v>1</v>
      </c>
      <c r="C19" s="78">
        <v>1135</v>
      </c>
      <c r="D19" s="78">
        <v>996</v>
      </c>
      <c r="E19" s="78">
        <v>604</v>
      </c>
      <c r="F19" s="78">
        <v>392</v>
      </c>
      <c r="G19" s="78">
        <v>341</v>
      </c>
      <c r="H19" s="78">
        <v>336</v>
      </c>
      <c r="I19" s="78">
        <v>319</v>
      </c>
      <c r="J19" s="78">
        <v>139</v>
      </c>
      <c r="K19" s="78">
        <v>43</v>
      </c>
      <c r="L19" s="78">
        <v>96</v>
      </c>
      <c r="M19" s="78">
        <v>43</v>
      </c>
      <c r="N19" s="78">
        <v>38</v>
      </c>
      <c r="O19" s="78">
        <v>29</v>
      </c>
      <c r="P19" s="78">
        <v>29</v>
      </c>
      <c r="Q19" s="78">
        <v>63</v>
      </c>
      <c r="R19" s="78">
        <v>49</v>
      </c>
      <c r="S19" s="84">
        <v>6</v>
      </c>
      <c r="T19" s="273">
        <v>8</v>
      </c>
      <c r="U19" s="84" t="s">
        <v>35</v>
      </c>
      <c r="V19" s="259"/>
      <c r="W19" s="260"/>
      <c r="X19" s="260"/>
      <c r="Y19" s="260"/>
      <c r="Z19" s="260"/>
    </row>
    <row r="20" spans="1:26" s="261" customFormat="1" ht="21" hidden="1" customHeight="1" outlineLevel="1">
      <c r="A20" s="70" t="s">
        <v>57</v>
      </c>
      <c r="B20" s="71">
        <v>1</v>
      </c>
      <c r="C20" s="71">
        <v>1143</v>
      </c>
      <c r="D20" s="71">
        <v>1007</v>
      </c>
      <c r="E20" s="71">
        <v>600</v>
      </c>
      <c r="F20" s="71">
        <v>407</v>
      </c>
      <c r="G20" s="71">
        <v>339</v>
      </c>
      <c r="H20" s="71">
        <v>333</v>
      </c>
      <c r="I20" s="71">
        <v>335</v>
      </c>
      <c r="J20" s="71">
        <v>136</v>
      </c>
      <c r="K20" s="71">
        <v>35</v>
      </c>
      <c r="L20" s="71">
        <v>101</v>
      </c>
      <c r="M20" s="71">
        <v>41</v>
      </c>
      <c r="N20" s="71">
        <v>44</v>
      </c>
      <c r="O20" s="71">
        <v>23</v>
      </c>
      <c r="P20" s="71">
        <v>28</v>
      </c>
      <c r="Q20" s="71">
        <v>63</v>
      </c>
      <c r="R20" s="71">
        <v>49</v>
      </c>
      <c r="S20" s="72">
        <v>6</v>
      </c>
      <c r="T20" s="274">
        <v>8</v>
      </c>
      <c r="U20" s="72" t="s">
        <v>35</v>
      </c>
      <c r="V20" s="259"/>
      <c r="W20" s="260"/>
      <c r="X20" s="260"/>
      <c r="Y20" s="260"/>
      <c r="Z20" s="260"/>
    </row>
    <row r="21" spans="1:26" s="261" customFormat="1" ht="21" hidden="1" customHeight="1" outlineLevel="1">
      <c r="A21" s="70" t="s">
        <v>58</v>
      </c>
      <c r="B21" s="71">
        <v>1</v>
      </c>
      <c r="C21" s="71">
        <v>1118</v>
      </c>
      <c r="D21" s="71">
        <v>995</v>
      </c>
      <c r="E21" s="71">
        <v>583</v>
      </c>
      <c r="F21" s="71">
        <v>412</v>
      </c>
      <c r="G21" s="71">
        <v>335</v>
      </c>
      <c r="H21" s="71">
        <v>332</v>
      </c>
      <c r="I21" s="71">
        <v>328</v>
      </c>
      <c r="J21" s="71">
        <v>123</v>
      </c>
      <c r="K21" s="71">
        <v>28</v>
      </c>
      <c r="L21" s="71">
        <v>95</v>
      </c>
      <c r="M21" s="71">
        <v>41</v>
      </c>
      <c r="N21" s="71">
        <v>39</v>
      </c>
      <c r="O21" s="71">
        <v>26</v>
      </c>
      <c r="P21" s="71">
        <v>17</v>
      </c>
      <c r="Q21" s="71">
        <v>63</v>
      </c>
      <c r="R21" s="71">
        <v>49</v>
      </c>
      <c r="S21" s="72">
        <v>6</v>
      </c>
      <c r="T21" s="274">
        <v>7</v>
      </c>
      <c r="U21" s="72">
        <v>1</v>
      </c>
      <c r="V21" s="259"/>
      <c r="W21" s="260"/>
      <c r="X21" s="260"/>
      <c r="Y21" s="260"/>
      <c r="Z21" s="260"/>
    </row>
    <row r="22" spans="1:26" s="261" customFormat="1" ht="21" hidden="1" customHeight="1" outlineLevel="1">
      <c r="A22" s="70" t="s">
        <v>59</v>
      </c>
      <c r="B22" s="71">
        <v>2</v>
      </c>
      <c r="C22" s="71">
        <v>1100</v>
      </c>
      <c r="D22" s="71">
        <v>990</v>
      </c>
      <c r="E22" s="71">
        <v>585</v>
      </c>
      <c r="F22" s="71">
        <v>405</v>
      </c>
      <c r="G22" s="71">
        <v>340</v>
      </c>
      <c r="H22" s="71">
        <v>332</v>
      </c>
      <c r="I22" s="71">
        <v>318</v>
      </c>
      <c r="J22" s="71">
        <v>110</v>
      </c>
      <c r="K22" s="71">
        <v>24</v>
      </c>
      <c r="L22" s="71">
        <v>86</v>
      </c>
      <c r="M22" s="71">
        <v>28</v>
      </c>
      <c r="N22" s="71">
        <v>40</v>
      </c>
      <c r="O22" s="71">
        <v>19</v>
      </c>
      <c r="P22" s="71">
        <v>23</v>
      </c>
      <c r="Q22" s="71">
        <v>72</v>
      </c>
      <c r="R22" s="71">
        <v>58</v>
      </c>
      <c r="S22" s="72">
        <v>6</v>
      </c>
      <c r="T22" s="274">
        <v>7</v>
      </c>
      <c r="U22" s="72">
        <v>1</v>
      </c>
      <c r="V22" s="259"/>
      <c r="W22" s="260"/>
      <c r="X22" s="260"/>
      <c r="Y22" s="260"/>
      <c r="Z22" s="260"/>
    </row>
    <row r="23" spans="1:26" s="261" customFormat="1" ht="21" hidden="1" customHeight="1" outlineLevel="1">
      <c r="A23" s="70" t="s">
        <v>60</v>
      </c>
      <c r="B23" s="71">
        <v>2</v>
      </c>
      <c r="C23" s="71">
        <v>1088</v>
      </c>
      <c r="D23" s="71">
        <v>992</v>
      </c>
      <c r="E23" s="71">
        <v>571</v>
      </c>
      <c r="F23" s="71">
        <v>421</v>
      </c>
      <c r="G23" s="71">
        <v>339</v>
      </c>
      <c r="H23" s="71">
        <v>326</v>
      </c>
      <c r="I23" s="71">
        <v>327</v>
      </c>
      <c r="J23" s="71">
        <v>96</v>
      </c>
      <c r="K23" s="71">
        <v>17</v>
      </c>
      <c r="L23" s="71">
        <v>79</v>
      </c>
      <c r="M23" s="71">
        <v>36</v>
      </c>
      <c r="N23" s="71">
        <v>22</v>
      </c>
      <c r="O23" s="71">
        <v>25</v>
      </c>
      <c r="P23" s="71">
        <v>13</v>
      </c>
      <c r="Q23" s="71">
        <v>72</v>
      </c>
      <c r="R23" s="71">
        <v>59</v>
      </c>
      <c r="S23" s="72">
        <v>5</v>
      </c>
      <c r="T23" s="274">
        <v>7</v>
      </c>
      <c r="U23" s="72">
        <v>1</v>
      </c>
      <c r="V23" s="259"/>
      <c r="W23" s="260"/>
      <c r="X23" s="260"/>
      <c r="Y23" s="260"/>
      <c r="Z23" s="260"/>
    </row>
    <row r="24" spans="1:26" s="261" customFormat="1" ht="21" hidden="1" customHeight="1" outlineLevel="1">
      <c r="A24" s="70" t="s">
        <v>61</v>
      </c>
      <c r="B24" s="71">
        <v>2</v>
      </c>
      <c r="C24" s="71">
        <v>1093</v>
      </c>
      <c r="D24" s="71">
        <v>996</v>
      </c>
      <c r="E24" s="71">
        <v>581</v>
      </c>
      <c r="F24" s="71">
        <v>415</v>
      </c>
      <c r="G24" s="71">
        <v>348</v>
      </c>
      <c r="H24" s="71">
        <v>329</v>
      </c>
      <c r="I24" s="71">
        <v>319</v>
      </c>
      <c r="J24" s="71">
        <v>97</v>
      </c>
      <c r="K24" s="71">
        <v>27</v>
      </c>
      <c r="L24" s="71">
        <v>70</v>
      </c>
      <c r="M24" s="71">
        <v>30</v>
      </c>
      <c r="N24" s="71">
        <v>34</v>
      </c>
      <c r="O24" s="71">
        <v>13</v>
      </c>
      <c r="P24" s="71">
        <v>20</v>
      </c>
      <c r="Q24" s="71">
        <v>72</v>
      </c>
      <c r="R24" s="71">
        <v>59</v>
      </c>
      <c r="S24" s="72">
        <v>5</v>
      </c>
      <c r="T24" s="274">
        <v>7</v>
      </c>
      <c r="U24" s="72">
        <v>1</v>
      </c>
      <c r="V24" s="259"/>
      <c r="W24" s="260"/>
      <c r="X24" s="260"/>
      <c r="Y24" s="260"/>
      <c r="Z24" s="260"/>
    </row>
    <row r="25" spans="1:26" s="261" customFormat="1" ht="21" hidden="1" customHeight="1" outlineLevel="1">
      <c r="A25" s="70" t="s">
        <v>62</v>
      </c>
      <c r="B25" s="71">
        <v>2</v>
      </c>
      <c r="C25" s="71">
        <v>1082</v>
      </c>
      <c r="D25" s="71">
        <v>996</v>
      </c>
      <c r="E25" s="71">
        <v>585</v>
      </c>
      <c r="F25" s="71">
        <v>411</v>
      </c>
      <c r="G25" s="71">
        <v>336</v>
      </c>
      <c r="H25" s="71">
        <v>334</v>
      </c>
      <c r="I25" s="71">
        <v>326</v>
      </c>
      <c r="J25" s="71">
        <v>86</v>
      </c>
      <c r="K25" s="71">
        <v>26</v>
      </c>
      <c r="L25" s="71">
        <v>60</v>
      </c>
      <c r="M25" s="71">
        <v>17</v>
      </c>
      <c r="N25" s="71">
        <v>33</v>
      </c>
      <c r="O25" s="71">
        <v>25</v>
      </c>
      <c r="P25" s="71">
        <v>11</v>
      </c>
      <c r="Q25" s="71">
        <v>75</v>
      </c>
      <c r="R25" s="71">
        <v>62</v>
      </c>
      <c r="S25" s="72">
        <v>5</v>
      </c>
      <c r="T25" s="274">
        <v>7</v>
      </c>
      <c r="U25" s="72">
        <v>1</v>
      </c>
      <c r="V25" s="259"/>
      <c r="W25" s="260"/>
      <c r="X25" s="260"/>
      <c r="Y25" s="260"/>
      <c r="Z25" s="260"/>
    </row>
    <row r="26" spans="1:26" s="261" customFormat="1" ht="21" hidden="1" customHeight="1" outlineLevel="1">
      <c r="A26" s="70" t="s">
        <v>63</v>
      </c>
      <c r="B26" s="71">
        <v>2</v>
      </c>
      <c r="C26" s="71">
        <v>1092</v>
      </c>
      <c r="D26" s="71">
        <v>1001</v>
      </c>
      <c r="E26" s="71">
        <v>582</v>
      </c>
      <c r="F26" s="71">
        <v>419</v>
      </c>
      <c r="G26" s="71">
        <v>344</v>
      </c>
      <c r="H26" s="71">
        <v>327</v>
      </c>
      <c r="I26" s="71">
        <v>330</v>
      </c>
      <c r="J26" s="71">
        <v>91</v>
      </c>
      <c r="K26" s="71">
        <v>42</v>
      </c>
      <c r="L26" s="71">
        <v>49</v>
      </c>
      <c r="M26" s="71">
        <v>21</v>
      </c>
      <c r="N26" s="71">
        <v>26</v>
      </c>
      <c r="O26" s="71">
        <v>18</v>
      </c>
      <c r="P26" s="71">
        <v>26</v>
      </c>
      <c r="Q26" s="71">
        <v>75</v>
      </c>
      <c r="R26" s="71">
        <v>61</v>
      </c>
      <c r="S26" s="72">
        <v>6</v>
      </c>
      <c r="T26" s="274">
        <v>7</v>
      </c>
      <c r="U26" s="72">
        <v>1</v>
      </c>
      <c r="V26" s="259"/>
      <c r="W26" s="260"/>
      <c r="X26" s="260"/>
      <c r="Y26" s="260"/>
      <c r="Z26" s="260"/>
    </row>
    <row r="27" spans="1:26" s="261" customFormat="1" ht="21" hidden="1" customHeight="1" outlineLevel="1">
      <c r="A27" s="70" t="s">
        <v>64</v>
      </c>
      <c r="B27" s="71">
        <v>2</v>
      </c>
      <c r="C27" s="71">
        <v>1069</v>
      </c>
      <c r="D27" s="71">
        <v>995</v>
      </c>
      <c r="E27" s="71">
        <v>574</v>
      </c>
      <c r="F27" s="71">
        <v>421</v>
      </c>
      <c r="G27" s="71">
        <v>344</v>
      </c>
      <c r="H27" s="71">
        <v>330</v>
      </c>
      <c r="I27" s="71">
        <v>321</v>
      </c>
      <c r="J27" s="71">
        <v>74</v>
      </c>
      <c r="K27" s="71">
        <v>45</v>
      </c>
      <c r="L27" s="71">
        <v>29</v>
      </c>
      <c r="M27" s="71">
        <v>18</v>
      </c>
      <c r="N27" s="71">
        <v>26</v>
      </c>
      <c r="O27" s="71">
        <v>13</v>
      </c>
      <c r="P27" s="71">
        <v>17</v>
      </c>
      <c r="Q27" s="71">
        <v>76</v>
      </c>
      <c r="R27" s="71">
        <v>61</v>
      </c>
      <c r="S27" s="72">
        <v>7</v>
      </c>
      <c r="T27" s="274">
        <v>7</v>
      </c>
      <c r="U27" s="72">
        <v>1</v>
      </c>
      <c r="V27" s="259"/>
      <c r="W27" s="260"/>
      <c r="X27" s="260"/>
      <c r="Y27" s="260"/>
      <c r="Z27" s="260"/>
    </row>
    <row r="28" spans="1:26" s="261" customFormat="1" ht="21" hidden="1" customHeight="1" outlineLevel="1">
      <c r="A28" s="70" t="s">
        <v>65</v>
      </c>
      <c r="B28" s="71">
        <v>2</v>
      </c>
      <c r="C28" s="71">
        <v>1026</v>
      </c>
      <c r="D28" s="71">
        <v>974</v>
      </c>
      <c r="E28" s="71">
        <v>554</v>
      </c>
      <c r="F28" s="71">
        <v>420</v>
      </c>
      <c r="G28" s="71">
        <v>328</v>
      </c>
      <c r="H28" s="71">
        <v>323</v>
      </c>
      <c r="I28" s="71">
        <v>323</v>
      </c>
      <c r="J28" s="71">
        <v>52</v>
      </c>
      <c r="K28" s="71">
        <v>35</v>
      </c>
      <c r="L28" s="71">
        <v>17</v>
      </c>
      <c r="M28" s="71">
        <v>7</v>
      </c>
      <c r="N28" s="71">
        <v>11</v>
      </c>
      <c r="O28" s="71">
        <v>25</v>
      </c>
      <c r="P28" s="71">
        <v>9</v>
      </c>
      <c r="Q28" s="71">
        <v>76</v>
      </c>
      <c r="R28" s="71">
        <v>62</v>
      </c>
      <c r="S28" s="72">
        <v>6</v>
      </c>
      <c r="T28" s="274">
        <v>7</v>
      </c>
      <c r="U28" s="72">
        <v>1</v>
      </c>
      <c r="V28" s="259"/>
      <c r="W28" s="260"/>
      <c r="X28" s="260"/>
      <c r="Y28" s="260"/>
      <c r="Z28" s="260"/>
    </row>
    <row r="29" spans="1:26" s="261" customFormat="1" ht="21" hidden="1" customHeight="1" outlineLevel="1">
      <c r="A29" s="70" t="s">
        <v>66</v>
      </c>
      <c r="B29" s="71">
        <v>2</v>
      </c>
      <c r="C29" s="71">
        <v>993</v>
      </c>
      <c r="D29" s="71">
        <v>931</v>
      </c>
      <c r="E29" s="71">
        <v>516</v>
      </c>
      <c r="F29" s="71">
        <v>415</v>
      </c>
      <c r="G29" s="71">
        <v>316</v>
      </c>
      <c r="H29" s="71">
        <v>315</v>
      </c>
      <c r="I29" s="71">
        <v>300</v>
      </c>
      <c r="J29" s="71">
        <v>62</v>
      </c>
      <c r="K29" s="71">
        <v>42</v>
      </c>
      <c r="L29" s="71">
        <v>20</v>
      </c>
      <c r="M29" s="71">
        <v>16</v>
      </c>
      <c r="N29" s="71">
        <v>11</v>
      </c>
      <c r="O29" s="71">
        <v>12</v>
      </c>
      <c r="P29" s="71">
        <v>23</v>
      </c>
      <c r="Q29" s="71">
        <v>78</v>
      </c>
      <c r="R29" s="71">
        <v>64</v>
      </c>
      <c r="S29" s="72">
        <v>6</v>
      </c>
      <c r="T29" s="274">
        <v>7</v>
      </c>
      <c r="U29" s="72">
        <v>1</v>
      </c>
      <c r="V29" s="259"/>
      <c r="W29" s="260"/>
      <c r="X29" s="260"/>
      <c r="Y29" s="260"/>
      <c r="Z29" s="260"/>
    </row>
    <row r="30" spans="1:26" s="261" customFormat="1" ht="21" hidden="1" customHeight="1" outlineLevel="1">
      <c r="A30" s="70" t="s">
        <v>67</v>
      </c>
      <c r="B30" s="71">
        <v>2</v>
      </c>
      <c r="C30" s="71">
        <v>990</v>
      </c>
      <c r="D30" s="71">
        <v>917</v>
      </c>
      <c r="E30" s="71">
        <v>503</v>
      </c>
      <c r="F30" s="71">
        <v>414</v>
      </c>
      <c r="G30" s="71">
        <v>306</v>
      </c>
      <c r="H30" s="71">
        <v>302</v>
      </c>
      <c r="I30" s="71">
        <v>309</v>
      </c>
      <c r="J30" s="71">
        <v>73</v>
      </c>
      <c r="K30" s="71">
        <v>49</v>
      </c>
      <c r="L30" s="71">
        <v>24</v>
      </c>
      <c r="M30" s="71">
        <v>29</v>
      </c>
      <c r="N30" s="71">
        <v>21</v>
      </c>
      <c r="O30" s="71">
        <v>13</v>
      </c>
      <c r="P30" s="71">
        <v>10</v>
      </c>
      <c r="Q30" s="71">
        <v>78</v>
      </c>
      <c r="R30" s="71">
        <v>63</v>
      </c>
      <c r="S30" s="72">
        <v>7</v>
      </c>
      <c r="T30" s="274">
        <v>7</v>
      </c>
      <c r="U30" s="72">
        <v>1</v>
      </c>
      <c r="V30" s="259"/>
      <c r="W30" s="260"/>
      <c r="X30" s="260"/>
      <c r="Y30" s="260"/>
      <c r="Z30" s="260"/>
    </row>
    <row r="31" spans="1:26" s="261" customFormat="1" ht="21" hidden="1" customHeight="1" outlineLevel="1">
      <c r="A31" s="70" t="s">
        <v>68</v>
      </c>
      <c r="B31" s="71">
        <v>2</v>
      </c>
      <c r="C31" s="71">
        <v>979</v>
      </c>
      <c r="D31" s="71">
        <v>931</v>
      </c>
      <c r="E31" s="71">
        <v>516</v>
      </c>
      <c r="F31" s="71">
        <v>415</v>
      </c>
      <c r="G31" s="71">
        <v>339</v>
      </c>
      <c r="H31" s="71">
        <v>301</v>
      </c>
      <c r="I31" s="71">
        <v>291</v>
      </c>
      <c r="J31" s="71">
        <v>48</v>
      </c>
      <c r="K31" s="71">
        <v>28</v>
      </c>
      <c r="L31" s="71">
        <v>20</v>
      </c>
      <c r="M31" s="71">
        <v>6</v>
      </c>
      <c r="N31" s="71">
        <v>15</v>
      </c>
      <c r="O31" s="71">
        <v>17</v>
      </c>
      <c r="P31" s="71">
        <v>10</v>
      </c>
      <c r="Q31" s="71">
        <v>78</v>
      </c>
      <c r="R31" s="71">
        <v>63</v>
      </c>
      <c r="S31" s="72">
        <v>7</v>
      </c>
      <c r="T31" s="274">
        <v>7</v>
      </c>
      <c r="U31" s="72">
        <v>1</v>
      </c>
      <c r="V31" s="259"/>
      <c r="W31" s="260"/>
      <c r="X31" s="260"/>
      <c r="Y31" s="260"/>
      <c r="Z31" s="260"/>
    </row>
    <row r="32" spans="1:26" s="261" customFormat="1" ht="21" hidden="1" customHeight="1" outlineLevel="1">
      <c r="A32" s="70" t="s">
        <v>69</v>
      </c>
      <c r="B32" s="71">
        <v>2</v>
      </c>
      <c r="C32" s="71">
        <v>1019</v>
      </c>
      <c r="D32" s="71">
        <v>962</v>
      </c>
      <c r="E32" s="71">
        <v>495</v>
      </c>
      <c r="F32" s="71">
        <v>467</v>
      </c>
      <c r="G32" s="71">
        <v>341</v>
      </c>
      <c r="H32" s="71">
        <v>324</v>
      </c>
      <c r="I32" s="71">
        <v>297</v>
      </c>
      <c r="J32" s="71">
        <v>57</v>
      </c>
      <c r="K32" s="71">
        <v>32</v>
      </c>
      <c r="L32" s="71">
        <v>25</v>
      </c>
      <c r="M32" s="71">
        <v>15</v>
      </c>
      <c r="N32" s="71">
        <v>10</v>
      </c>
      <c r="O32" s="71">
        <v>14</v>
      </c>
      <c r="P32" s="71">
        <v>18</v>
      </c>
      <c r="Q32" s="71">
        <v>78</v>
      </c>
      <c r="R32" s="71">
        <v>64</v>
      </c>
      <c r="S32" s="72">
        <v>6</v>
      </c>
      <c r="T32" s="274">
        <v>7</v>
      </c>
      <c r="U32" s="72">
        <v>1</v>
      </c>
      <c r="V32" s="259"/>
      <c r="W32" s="260"/>
      <c r="X32" s="260"/>
      <c r="Y32" s="260"/>
      <c r="Z32" s="260"/>
    </row>
    <row r="33" spans="1:26" s="261" customFormat="1" ht="21" hidden="1" customHeight="1" outlineLevel="1">
      <c r="A33" s="70" t="s">
        <v>579</v>
      </c>
      <c r="B33" s="71">
        <v>2</v>
      </c>
      <c r="C33" s="71">
        <v>1040</v>
      </c>
      <c r="D33" s="71">
        <v>994</v>
      </c>
      <c r="E33" s="71">
        <v>517</v>
      </c>
      <c r="F33" s="71">
        <v>477</v>
      </c>
      <c r="G33" s="71">
        <v>341</v>
      </c>
      <c r="H33" s="71">
        <v>337</v>
      </c>
      <c r="I33" s="71">
        <v>316</v>
      </c>
      <c r="J33" s="71">
        <v>46</v>
      </c>
      <c r="K33" s="71">
        <v>29</v>
      </c>
      <c r="L33" s="71">
        <v>17</v>
      </c>
      <c r="M33" s="71">
        <v>14</v>
      </c>
      <c r="N33" s="71">
        <v>13</v>
      </c>
      <c r="O33" s="71">
        <v>7</v>
      </c>
      <c r="P33" s="71">
        <v>12</v>
      </c>
      <c r="Q33" s="71">
        <v>79</v>
      </c>
      <c r="R33" s="71">
        <v>64</v>
      </c>
      <c r="S33" s="72">
        <v>6</v>
      </c>
      <c r="T33" s="274">
        <v>8</v>
      </c>
      <c r="U33" s="72">
        <v>1</v>
      </c>
      <c r="V33" s="259"/>
      <c r="W33" s="260"/>
      <c r="X33" s="260"/>
      <c r="Y33" s="260"/>
      <c r="Z33" s="260"/>
    </row>
    <row r="34" spans="1:26" s="261" customFormat="1" ht="21" hidden="1" customHeight="1" outlineLevel="1">
      <c r="A34" s="70" t="s">
        <v>70</v>
      </c>
      <c r="B34" s="71">
        <v>2</v>
      </c>
      <c r="C34" s="71">
        <v>1029</v>
      </c>
      <c r="D34" s="71">
        <v>989</v>
      </c>
      <c r="E34" s="71">
        <v>510</v>
      </c>
      <c r="F34" s="71">
        <v>479</v>
      </c>
      <c r="G34" s="71">
        <v>328</v>
      </c>
      <c r="H34" s="71">
        <v>328</v>
      </c>
      <c r="I34" s="71">
        <v>333</v>
      </c>
      <c r="J34" s="71">
        <v>40</v>
      </c>
      <c r="K34" s="71">
        <v>26</v>
      </c>
      <c r="L34" s="71">
        <v>14</v>
      </c>
      <c r="M34" s="71">
        <v>8</v>
      </c>
      <c r="N34" s="71">
        <v>13</v>
      </c>
      <c r="O34" s="71">
        <v>14</v>
      </c>
      <c r="P34" s="71">
        <v>5</v>
      </c>
      <c r="Q34" s="71">
        <v>79</v>
      </c>
      <c r="R34" s="71">
        <v>64</v>
      </c>
      <c r="S34" s="72">
        <v>6</v>
      </c>
      <c r="T34" s="274">
        <v>8</v>
      </c>
      <c r="U34" s="72">
        <v>1</v>
      </c>
      <c r="V34" s="259"/>
      <c r="W34" s="260"/>
      <c r="X34" s="260"/>
      <c r="Y34" s="260"/>
      <c r="Z34" s="260"/>
    </row>
    <row r="35" spans="1:26" s="261" customFormat="1" ht="21" hidden="1" customHeight="1" outlineLevel="1">
      <c r="A35" s="70" t="s">
        <v>71</v>
      </c>
      <c r="B35" s="71">
        <v>2</v>
      </c>
      <c r="C35" s="71">
        <v>1011</v>
      </c>
      <c r="D35" s="71">
        <v>965</v>
      </c>
      <c r="E35" s="71">
        <v>541</v>
      </c>
      <c r="F35" s="71">
        <v>424</v>
      </c>
      <c r="G35" s="71">
        <v>327</v>
      </c>
      <c r="H35" s="71">
        <v>322</v>
      </c>
      <c r="I35" s="71">
        <v>316</v>
      </c>
      <c r="J35" s="71">
        <v>46</v>
      </c>
      <c r="K35" s="71">
        <v>32</v>
      </c>
      <c r="L35" s="71">
        <v>14</v>
      </c>
      <c r="M35" s="71">
        <v>12</v>
      </c>
      <c r="N35" s="71">
        <v>7</v>
      </c>
      <c r="O35" s="71">
        <v>14</v>
      </c>
      <c r="P35" s="71">
        <v>13</v>
      </c>
      <c r="Q35" s="71">
        <v>78</v>
      </c>
      <c r="R35" s="71">
        <v>61</v>
      </c>
      <c r="S35" s="72">
        <v>7</v>
      </c>
      <c r="T35" s="274">
        <v>9</v>
      </c>
      <c r="U35" s="72">
        <v>1</v>
      </c>
      <c r="V35" s="259"/>
      <c r="W35" s="260"/>
      <c r="X35" s="260"/>
      <c r="Y35" s="260"/>
      <c r="Z35" s="260"/>
    </row>
    <row r="36" spans="1:26" s="261" customFormat="1" ht="21" hidden="1" customHeight="1" outlineLevel="1">
      <c r="A36" s="70" t="s">
        <v>72</v>
      </c>
      <c r="B36" s="71">
        <v>2</v>
      </c>
      <c r="C36" s="71">
        <v>985</v>
      </c>
      <c r="D36" s="71">
        <v>945</v>
      </c>
      <c r="E36" s="71">
        <v>512</v>
      </c>
      <c r="F36" s="71">
        <v>433</v>
      </c>
      <c r="G36" s="71">
        <v>317</v>
      </c>
      <c r="H36" s="71">
        <v>309</v>
      </c>
      <c r="I36" s="71">
        <v>319</v>
      </c>
      <c r="J36" s="71">
        <v>40</v>
      </c>
      <c r="K36" s="71">
        <v>29</v>
      </c>
      <c r="L36" s="71">
        <v>11</v>
      </c>
      <c r="M36" s="71">
        <v>14</v>
      </c>
      <c r="N36" s="71">
        <v>6</v>
      </c>
      <c r="O36" s="71">
        <v>7</v>
      </c>
      <c r="P36" s="71">
        <v>13</v>
      </c>
      <c r="Q36" s="71">
        <v>75</v>
      </c>
      <c r="R36" s="71">
        <v>61</v>
      </c>
      <c r="S36" s="72">
        <v>6</v>
      </c>
      <c r="T36" s="274">
        <v>7</v>
      </c>
      <c r="U36" s="72">
        <v>1</v>
      </c>
      <c r="V36" s="259"/>
      <c r="W36" s="260"/>
      <c r="X36" s="260"/>
      <c r="Y36" s="260"/>
      <c r="Z36" s="260"/>
    </row>
    <row r="37" spans="1:26" s="261" customFormat="1" ht="21" hidden="1" customHeight="1" outlineLevel="1">
      <c r="A37" s="70" t="s">
        <v>73</v>
      </c>
      <c r="B37" s="71">
        <v>2</v>
      </c>
      <c r="C37" s="71">
        <v>951</v>
      </c>
      <c r="D37" s="71">
        <v>917</v>
      </c>
      <c r="E37" s="71">
        <v>506</v>
      </c>
      <c r="F37" s="71">
        <v>411</v>
      </c>
      <c r="G37" s="71">
        <v>305</v>
      </c>
      <c r="H37" s="71">
        <v>305</v>
      </c>
      <c r="I37" s="71">
        <v>307</v>
      </c>
      <c r="J37" s="71">
        <v>34</v>
      </c>
      <c r="K37" s="71">
        <v>27</v>
      </c>
      <c r="L37" s="71">
        <v>7</v>
      </c>
      <c r="M37" s="71">
        <v>11</v>
      </c>
      <c r="N37" s="71">
        <v>10</v>
      </c>
      <c r="O37" s="71">
        <v>6</v>
      </c>
      <c r="P37" s="71">
        <v>7</v>
      </c>
      <c r="Q37" s="71">
        <v>75</v>
      </c>
      <c r="R37" s="71">
        <v>60</v>
      </c>
      <c r="S37" s="72">
        <v>7</v>
      </c>
      <c r="T37" s="274">
        <v>7</v>
      </c>
      <c r="U37" s="72">
        <v>1</v>
      </c>
      <c r="V37" s="259"/>
      <c r="W37" s="260"/>
      <c r="X37" s="260"/>
      <c r="Y37" s="260"/>
      <c r="Z37" s="260"/>
    </row>
    <row r="38" spans="1:26" s="261" customFormat="1" ht="21" hidden="1" customHeight="1" outlineLevel="1">
      <c r="A38" s="70" t="s">
        <v>74</v>
      </c>
      <c r="B38" s="71">
        <v>2</v>
      </c>
      <c r="C38" s="71">
        <v>919</v>
      </c>
      <c r="D38" s="71">
        <v>882</v>
      </c>
      <c r="E38" s="71">
        <v>472</v>
      </c>
      <c r="F38" s="71">
        <v>410</v>
      </c>
      <c r="G38" s="71">
        <v>287</v>
      </c>
      <c r="H38" s="71">
        <v>294</v>
      </c>
      <c r="I38" s="71">
        <v>301</v>
      </c>
      <c r="J38" s="71">
        <v>37</v>
      </c>
      <c r="K38" s="71">
        <v>27</v>
      </c>
      <c r="L38" s="71">
        <v>10</v>
      </c>
      <c r="M38" s="71">
        <v>10</v>
      </c>
      <c r="N38" s="71">
        <v>10</v>
      </c>
      <c r="O38" s="71">
        <v>10</v>
      </c>
      <c r="P38" s="71">
        <v>7</v>
      </c>
      <c r="Q38" s="71">
        <v>76</v>
      </c>
      <c r="R38" s="71">
        <v>60</v>
      </c>
      <c r="S38" s="72">
        <v>8</v>
      </c>
      <c r="T38" s="274">
        <v>7</v>
      </c>
      <c r="U38" s="72">
        <v>1</v>
      </c>
      <c r="V38" s="259"/>
      <c r="W38" s="260"/>
      <c r="X38" s="260"/>
      <c r="Y38" s="260"/>
      <c r="Z38" s="260"/>
    </row>
    <row r="39" spans="1:26" s="261" customFormat="1" ht="21" hidden="1" customHeight="1" outlineLevel="1">
      <c r="A39" s="70" t="s">
        <v>75</v>
      </c>
      <c r="B39" s="71">
        <v>2</v>
      </c>
      <c r="C39" s="71">
        <v>874</v>
      </c>
      <c r="D39" s="71">
        <v>838</v>
      </c>
      <c r="E39" s="71">
        <v>462</v>
      </c>
      <c r="F39" s="71">
        <v>376</v>
      </c>
      <c r="G39" s="71">
        <v>277</v>
      </c>
      <c r="H39" s="71">
        <v>271</v>
      </c>
      <c r="I39" s="71">
        <v>290</v>
      </c>
      <c r="J39" s="71">
        <v>36</v>
      </c>
      <c r="K39" s="71">
        <v>24</v>
      </c>
      <c r="L39" s="71">
        <v>12</v>
      </c>
      <c r="M39" s="71">
        <v>5</v>
      </c>
      <c r="N39" s="71">
        <v>13</v>
      </c>
      <c r="O39" s="71">
        <v>9</v>
      </c>
      <c r="P39" s="71">
        <v>9</v>
      </c>
      <c r="Q39" s="71">
        <v>74</v>
      </c>
      <c r="R39" s="71">
        <v>58</v>
      </c>
      <c r="S39" s="72">
        <v>8</v>
      </c>
      <c r="T39" s="274">
        <v>7</v>
      </c>
      <c r="U39" s="72">
        <v>1</v>
      </c>
      <c r="V39" s="259"/>
      <c r="W39" s="260"/>
      <c r="X39" s="260"/>
      <c r="Y39" s="260"/>
      <c r="Z39" s="260"/>
    </row>
    <row r="40" spans="1:26" s="261" customFormat="1" ht="21" hidden="1" customHeight="1" outlineLevel="1">
      <c r="A40" s="70" t="s">
        <v>76</v>
      </c>
      <c r="B40" s="71">
        <v>2</v>
      </c>
      <c r="C40" s="71">
        <v>808</v>
      </c>
      <c r="D40" s="71">
        <v>783</v>
      </c>
      <c r="E40" s="71">
        <v>426</v>
      </c>
      <c r="F40" s="71">
        <v>357</v>
      </c>
      <c r="G40" s="71">
        <v>252</v>
      </c>
      <c r="H40" s="71">
        <v>264</v>
      </c>
      <c r="I40" s="71">
        <v>267</v>
      </c>
      <c r="J40" s="71">
        <v>25</v>
      </c>
      <c r="K40" s="71">
        <v>17</v>
      </c>
      <c r="L40" s="71">
        <v>8</v>
      </c>
      <c r="M40" s="71">
        <v>2</v>
      </c>
      <c r="N40" s="71">
        <v>4</v>
      </c>
      <c r="O40" s="71">
        <v>10</v>
      </c>
      <c r="P40" s="71">
        <v>9</v>
      </c>
      <c r="Q40" s="71">
        <v>77</v>
      </c>
      <c r="R40" s="71">
        <v>58</v>
      </c>
      <c r="S40" s="72">
        <v>10</v>
      </c>
      <c r="T40" s="274">
        <v>8</v>
      </c>
      <c r="U40" s="72">
        <v>1</v>
      </c>
      <c r="V40" s="259"/>
      <c r="W40" s="260"/>
      <c r="X40" s="260"/>
      <c r="Y40" s="260"/>
      <c r="Z40" s="260"/>
    </row>
    <row r="41" spans="1:26" s="261" customFormat="1" ht="21" hidden="1" customHeight="1" outlineLevel="1">
      <c r="A41" s="258" t="s">
        <v>524</v>
      </c>
      <c r="B41" s="78">
        <v>2</v>
      </c>
      <c r="C41" s="78">
        <v>779</v>
      </c>
      <c r="D41" s="78">
        <v>764</v>
      </c>
      <c r="E41" s="78">
        <v>415</v>
      </c>
      <c r="F41" s="78">
        <v>349</v>
      </c>
      <c r="G41" s="78">
        <v>258</v>
      </c>
      <c r="H41" s="78">
        <v>247</v>
      </c>
      <c r="I41" s="78">
        <v>259</v>
      </c>
      <c r="J41" s="78">
        <v>15</v>
      </c>
      <c r="K41" s="78">
        <v>9</v>
      </c>
      <c r="L41" s="78">
        <v>6</v>
      </c>
      <c r="M41" s="242" t="s">
        <v>50</v>
      </c>
      <c r="N41" s="78">
        <v>4</v>
      </c>
      <c r="O41" s="78">
        <v>2</v>
      </c>
      <c r="P41" s="78">
        <v>9</v>
      </c>
      <c r="Q41" s="78">
        <v>75</v>
      </c>
      <c r="R41" s="78">
        <v>58</v>
      </c>
      <c r="S41" s="84">
        <v>10</v>
      </c>
      <c r="T41" s="273">
        <v>6</v>
      </c>
      <c r="U41" s="84">
        <v>1</v>
      </c>
      <c r="V41" s="259"/>
      <c r="W41" s="260"/>
      <c r="X41" s="260"/>
      <c r="Y41" s="260"/>
      <c r="Z41" s="260"/>
    </row>
    <row r="42" spans="1:26" s="261" customFormat="1" ht="21" hidden="1" customHeight="1" outlineLevel="1">
      <c r="A42" s="70" t="s">
        <v>77</v>
      </c>
      <c r="B42" s="71">
        <v>2</v>
      </c>
      <c r="C42" s="71">
        <v>768</v>
      </c>
      <c r="D42" s="71">
        <v>762</v>
      </c>
      <c r="E42" s="71">
        <v>426</v>
      </c>
      <c r="F42" s="71">
        <v>336</v>
      </c>
      <c r="G42" s="71">
        <v>269</v>
      </c>
      <c r="H42" s="71">
        <v>248</v>
      </c>
      <c r="I42" s="71">
        <v>245</v>
      </c>
      <c r="J42" s="71">
        <v>6</v>
      </c>
      <c r="K42" s="71">
        <v>4</v>
      </c>
      <c r="L42" s="71">
        <v>2</v>
      </c>
      <c r="M42" s="191" t="s">
        <v>50</v>
      </c>
      <c r="N42" s="191" t="s">
        <v>50</v>
      </c>
      <c r="O42" s="71">
        <v>4</v>
      </c>
      <c r="P42" s="71">
        <v>2</v>
      </c>
      <c r="Q42" s="71">
        <v>69</v>
      </c>
      <c r="R42" s="71">
        <v>50</v>
      </c>
      <c r="S42" s="72">
        <v>13</v>
      </c>
      <c r="T42" s="274">
        <v>5</v>
      </c>
      <c r="U42" s="72">
        <v>1</v>
      </c>
      <c r="V42" s="259"/>
      <c r="W42" s="260"/>
      <c r="X42" s="260"/>
      <c r="Y42" s="260"/>
      <c r="Z42" s="260"/>
    </row>
    <row r="43" spans="1:26" s="261" customFormat="1" ht="21" hidden="1" customHeight="1" outlineLevel="1">
      <c r="A43" s="70" t="s">
        <v>78</v>
      </c>
      <c r="B43" s="71">
        <v>2</v>
      </c>
      <c r="C43" s="71">
        <v>760</v>
      </c>
      <c r="D43" s="71">
        <v>757</v>
      </c>
      <c r="E43" s="71">
        <v>439</v>
      </c>
      <c r="F43" s="71">
        <v>318</v>
      </c>
      <c r="G43" s="71">
        <v>274</v>
      </c>
      <c r="H43" s="71">
        <v>243</v>
      </c>
      <c r="I43" s="71">
        <v>240</v>
      </c>
      <c r="J43" s="71">
        <v>3</v>
      </c>
      <c r="K43" s="71">
        <v>2</v>
      </c>
      <c r="L43" s="71">
        <v>1</v>
      </c>
      <c r="M43" s="191" t="s">
        <v>50</v>
      </c>
      <c r="N43" s="191" t="s">
        <v>50</v>
      </c>
      <c r="O43" s="191" t="s">
        <v>50</v>
      </c>
      <c r="P43" s="71">
        <v>3</v>
      </c>
      <c r="Q43" s="71">
        <v>68</v>
      </c>
      <c r="R43" s="71">
        <v>50</v>
      </c>
      <c r="S43" s="72">
        <v>14</v>
      </c>
      <c r="T43" s="274">
        <v>4</v>
      </c>
      <c r="U43" s="192" t="s">
        <v>35</v>
      </c>
      <c r="V43" s="259"/>
      <c r="W43" s="260"/>
      <c r="X43" s="260"/>
      <c r="Y43" s="260"/>
      <c r="Z43" s="260"/>
    </row>
    <row r="44" spans="1:26" s="261" customFormat="1" ht="21" hidden="1" customHeight="1" outlineLevel="1">
      <c r="A44" s="70" t="s">
        <v>79</v>
      </c>
      <c r="B44" s="71">
        <v>2</v>
      </c>
      <c r="C44" s="71">
        <v>701</v>
      </c>
      <c r="D44" s="71">
        <v>701</v>
      </c>
      <c r="E44" s="71">
        <v>410</v>
      </c>
      <c r="F44" s="71">
        <v>291</v>
      </c>
      <c r="G44" s="71">
        <v>225</v>
      </c>
      <c r="H44" s="71">
        <v>250</v>
      </c>
      <c r="I44" s="71">
        <v>226</v>
      </c>
      <c r="J44" s="191" t="s">
        <v>50</v>
      </c>
      <c r="K44" s="191" t="s">
        <v>50</v>
      </c>
      <c r="L44" s="191" t="s">
        <v>50</v>
      </c>
      <c r="M44" s="191" t="s">
        <v>50</v>
      </c>
      <c r="N44" s="191" t="s">
        <v>50</v>
      </c>
      <c r="O44" s="191" t="s">
        <v>50</v>
      </c>
      <c r="P44" s="191" t="s">
        <v>50</v>
      </c>
      <c r="Q44" s="71">
        <v>62</v>
      </c>
      <c r="R44" s="71">
        <v>49</v>
      </c>
      <c r="S44" s="72">
        <v>13</v>
      </c>
      <c r="T44" s="275" t="s">
        <v>35</v>
      </c>
      <c r="U44" s="192" t="s">
        <v>35</v>
      </c>
      <c r="V44" s="259"/>
      <c r="W44" s="260"/>
      <c r="X44" s="260"/>
      <c r="Y44" s="260"/>
      <c r="Z44" s="260"/>
    </row>
    <row r="45" spans="1:26" s="261" customFormat="1" ht="21" hidden="1" customHeight="1" outlineLevel="1">
      <c r="A45" s="262" t="s">
        <v>80</v>
      </c>
      <c r="B45" s="263">
        <v>2</v>
      </c>
      <c r="C45" s="263">
        <v>681</v>
      </c>
      <c r="D45" s="263">
        <v>681</v>
      </c>
      <c r="E45" s="263">
        <v>400</v>
      </c>
      <c r="F45" s="263">
        <v>281</v>
      </c>
      <c r="G45" s="263">
        <v>223</v>
      </c>
      <c r="H45" s="263">
        <v>214</v>
      </c>
      <c r="I45" s="263">
        <v>244</v>
      </c>
      <c r="J45" s="264" t="s">
        <v>50</v>
      </c>
      <c r="K45" s="264" t="s">
        <v>125</v>
      </c>
      <c r="L45" s="264" t="s">
        <v>50</v>
      </c>
      <c r="M45" s="264" t="s">
        <v>50</v>
      </c>
      <c r="N45" s="264" t="s">
        <v>50</v>
      </c>
      <c r="O45" s="264" t="s">
        <v>50</v>
      </c>
      <c r="P45" s="264" t="s">
        <v>50</v>
      </c>
      <c r="Q45" s="263">
        <v>60</v>
      </c>
      <c r="R45" s="263">
        <v>46</v>
      </c>
      <c r="S45" s="266">
        <v>14</v>
      </c>
      <c r="T45" s="276" t="s">
        <v>166</v>
      </c>
      <c r="U45" s="265" t="s">
        <v>35</v>
      </c>
      <c r="V45" s="259"/>
      <c r="W45" s="260"/>
      <c r="X45" s="260"/>
      <c r="Y45" s="260"/>
      <c r="Z45" s="260"/>
    </row>
    <row r="46" spans="1:26" s="261" customFormat="1" ht="15" customHeight="1" collapsed="1">
      <c r="A46" s="258" t="s">
        <v>764</v>
      </c>
      <c r="B46" s="78">
        <v>2</v>
      </c>
      <c r="C46" s="78">
        <v>619</v>
      </c>
      <c r="D46" s="78">
        <v>619</v>
      </c>
      <c r="E46" s="78">
        <v>353</v>
      </c>
      <c r="F46" s="78">
        <v>266</v>
      </c>
      <c r="G46" s="78">
        <v>222</v>
      </c>
      <c r="H46" s="78">
        <v>197</v>
      </c>
      <c r="I46" s="78">
        <v>200</v>
      </c>
      <c r="J46" s="242" t="s">
        <v>50</v>
      </c>
      <c r="K46" s="242" t="s">
        <v>50</v>
      </c>
      <c r="L46" s="242" t="s">
        <v>50</v>
      </c>
      <c r="M46" s="242" t="s">
        <v>50</v>
      </c>
      <c r="N46" s="242" t="s">
        <v>50</v>
      </c>
      <c r="O46" s="242" t="s">
        <v>50</v>
      </c>
      <c r="P46" s="242" t="s">
        <v>50</v>
      </c>
      <c r="Q46" s="78">
        <v>54</v>
      </c>
      <c r="R46" s="78">
        <v>40</v>
      </c>
      <c r="S46" s="84">
        <v>14</v>
      </c>
      <c r="T46" s="277" t="s">
        <v>35</v>
      </c>
      <c r="U46" s="243" t="s">
        <v>35</v>
      </c>
      <c r="V46" s="259"/>
      <c r="W46" s="260"/>
      <c r="X46" s="260"/>
      <c r="Y46" s="260"/>
      <c r="Z46" s="260"/>
    </row>
    <row r="47" spans="1:26" ht="21" customHeight="1">
      <c r="A47" s="70" t="s">
        <v>238</v>
      </c>
      <c r="B47" s="71">
        <v>2</v>
      </c>
      <c r="C47" s="71">
        <v>616</v>
      </c>
      <c r="D47" s="71">
        <v>616</v>
      </c>
      <c r="E47" s="71">
        <v>346</v>
      </c>
      <c r="F47" s="71">
        <v>270</v>
      </c>
      <c r="G47" s="71">
        <v>211</v>
      </c>
      <c r="H47" s="71">
        <v>212</v>
      </c>
      <c r="I47" s="71">
        <v>193</v>
      </c>
      <c r="J47" s="191" t="s">
        <v>50</v>
      </c>
      <c r="K47" s="191" t="s">
        <v>50</v>
      </c>
      <c r="L47" s="191" t="s">
        <v>50</v>
      </c>
      <c r="M47" s="191" t="s">
        <v>50</v>
      </c>
      <c r="N47" s="191" t="s">
        <v>50</v>
      </c>
      <c r="O47" s="191" t="s">
        <v>50</v>
      </c>
      <c r="P47" s="191" t="s">
        <v>50</v>
      </c>
      <c r="Q47" s="71">
        <v>60</v>
      </c>
      <c r="R47" s="71">
        <v>43</v>
      </c>
      <c r="S47" s="72">
        <v>17</v>
      </c>
      <c r="T47" s="275" t="s">
        <v>35</v>
      </c>
      <c r="U47" s="192" t="s">
        <v>35</v>
      </c>
      <c r="V47" s="259"/>
      <c r="W47" s="260"/>
      <c r="X47" s="260"/>
      <c r="Y47" s="260"/>
      <c r="Z47" s="260"/>
    </row>
    <row r="48" spans="1:26" ht="21" customHeight="1">
      <c r="A48" s="70" t="s">
        <v>162</v>
      </c>
      <c r="B48" s="71">
        <v>2</v>
      </c>
      <c r="C48" s="71">
        <v>605</v>
      </c>
      <c r="D48" s="71">
        <v>605</v>
      </c>
      <c r="E48" s="71">
        <v>358</v>
      </c>
      <c r="F48" s="71">
        <v>247</v>
      </c>
      <c r="G48" s="71">
        <v>198</v>
      </c>
      <c r="H48" s="71">
        <v>196</v>
      </c>
      <c r="I48" s="71">
        <v>211</v>
      </c>
      <c r="J48" s="191" t="s">
        <v>50</v>
      </c>
      <c r="K48" s="191" t="s">
        <v>50</v>
      </c>
      <c r="L48" s="191" t="s">
        <v>50</v>
      </c>
      <c r="M48" s="191" t="s">
        <v>50</v>
      </c>
      <c r="N48" s="191" t="s">
        <v>50</v>
      </c>
      <c r="O48" s="191" t="s">
        <v>50</v>
      </c>
      <c r="P48" s="191" t="s">
        <v>125</v>
      </c>
      <c r="Q48" s="71">
        <v>56</v>
      </c>
      <c r="R48" s="71">
        <v>41</v>
      </c>
      <c r="S48" s="72">
        <v>15</v>
      </c>
      <c r="T48" s="275" t="s">
        <v>166</v>
      </c>
      <c r="U48" s="192" t="s">
        <v>35</v>
      </c>
      <c r="V48" s="259"/>
      <c r="W48" s="260"/>
      <c r="X48" s="260"/>
      <c r="Y48" s="260"/>
      <c r="Z48" s="260"/>
    </row>
    <row r="49" spans="1:26" ht="21" customHeight="1">
      <c r="A49" s="70" t="s">
        <v>163</v>
      </c>
      <c r="B49" s="71">
        <v>2</v>
      </c>
      <c r="C49" s="71">
        <v>543</v>
      </c>
      <c r="D49" s="71">
        <v>543</v>
      </c>
      <c r="E49" s="71">
        <v>320</v>
      </c>
      <c r="F49" s="71">
        <v>223</v>
      </c>
      <c r="G49" s="71">
        <v>166</v>
      </c>
      <c r="H49" s="71">
        <v>187</v>
      </c>
      <c r="I49" s="71">
        <v>190</v>
      </c>
      <c r="J49" s="191" t="s">
        <v>50</v>
      </c>
      <c r="K49" s="191" t="s">
        <v>50</v>
      </c>
      <c r="L49" s="191" t="s">
        <v>50</v>
      </c>
      <c r="M49" s="191" t="s">
        <v>50</v>
      </c>
      <c r="N49" s="191" t="s">
        <v>50</v>
      </c>
      <c r="O49" s="191" t="s">
        <v>50</v>
      </c>
      <c r="P49" s="191" t="s">
        <v>50</v>
      </c>
      <c r="Q49" s="71">
        <v>56</v>
      </c>
      <c r="R49" s="71">
        <v>38</v>
      </c>
      <c r="S49" s="72">
        <v>18</v>
      </c>
      <c r="T49" s="275" t="s">
        <v>166</v>
      </c>
      <c r="U49" s="192" t="s">
        <v>35</v>
      </c>
      <c r="V49" s="259"/>
      <c r="W49" s="260"/>
      <c r="X49" s="260"/>
      <c r="Y49" s="260"/>
      <c r="Z49" s="260"/>
    </row>
    <row r="50" spans="1:26" ht="21" customHeight="1">
      <c r="A50" s="70" t="s">
        <v>164</v>
      </c>
      <c r="B50" s="71">
        <v>2</v>
      </c>
      <c r="C50" s="71">
        <v>501</v>
      </c>
      <c r="D50" s="71">
        <v>501</v>
      </c>
      <c r="E50" s="71">
        <v>298</v>
      </c>
      <c r="F50" s="71">
        <v>203</v>
      </c>
      <c r="G50" s="71">
        <v>162</v>
      </c>
      <c r="H50" s="71">
        <v>158</v>
      </c>
      <c r="I50" s="71">
        <v>181</v>
      </c>
      <c r="J50" s="191" t="s">
        <v>50</v>
      </c>
      <c r="K50" s="191" t="s">
        <v>50</v>
      </c>
      <c r="L50" s="191" t="s">
        <v>50</v>
      </c>
      <c r="M50" s="191" t="s">
        <v>50</v>
      </c>
      <c r="N50" s="191" t="s">
        <v>50</v>
      </c>
      <c r="O50" s="191" t="s">
        <v>50</v>
      </c>
      <c r="P50" s="191" t="s">
        <v>50</v>
      </c>
      <c r="Q50" s="71">
        <v>51</v>
      </c>
      <c r="R50" s="71">
        <v>36</v>
      </c>
      <c r="S50" s="72">
        <v>15</v>
      </c>
      <c r="T50" s="275" t="s">
        <v>166</v>
      </c>
      <c r="U50" s="192" t="s">
        <v>35</v>
      </c>
      <c r="V50" s="259"/>
      <c r="W50" s="260"/>
      <c r="X50" s="260"/>
      <c r="Y50" s="260"/>
      <c r="Z50" s="260"/>
    </row>
    <row r="51" spans="1:26" s="261" customFormat="1" ht="21" customHeight="1">
      <c r="A51" s="70" t="s">
        <v>165</v>
      </c>
      <c r="B51" s="71">
        <v>2</v>
      </c>
      <c r="C51" s="71">
        <v>466</v>
      </c>
      <c r="D51" s="71">
        <v>466</v>
      </c>
      <c r="E51" s="71">
        <v>263</v>
      </c>
      <c r="F51" s="71">
        <v>203</v>
      </c>
      <c r="G51" s="71">
        <v>158</v>
      </c>
      <c r="H51" s="71">
        <v>152</v>
      </c>
      <c r="I51" s="71">
        <v>156</v>
      </c>
      <c r="J51" s="191" t="s">
        <v>286</v>
      </c>
      <c r="K51" s="191" t="s">
        <v>50</v>
      </c>
      <c r="L51" s="191" t="s">
        <v>50</v>
      </c>
      <c r="M51" s="191" t="s">
        <v>50</v>
      </c>
      <c r="N51" s="191" t="s">
        <v>50</v>
      </c>
      <c r="O51" s="191" t="s">
        <v>50</v>
      </c>
      <c r="P51" s="191" t="s">
        <v>50</v>
      </c>
      <c r="Q51" s="71">
        <v>51</v>
      </c>
      <c r="R51" s="71">
        <v>39</v>
      </c>
      <c r="S51" s="72">
        <v>12</v>
      </c>
      <c r="T51" s="275" t="s">
        <v>35</v>
      </c>
      <c r="U51" s="192" t="s">
        <v>35</v>
      </c>
      <c r="V51" s="259"/>
      <c r="W51" s="260"/>
      <c r="X51" s="260"/>
      <c r="Y51" s="260"/>
      <c r="Z51" s="260"/>
    </row>
    <row r="52" spans="1:26" ht="21" customHeight="1">
      <c r="A52" s="70" t="s">
        <v>571</v>
      </c>
      <c r="B52" s="71">
        <v>2</v>
      </c>
      <c r="C52" s="71">
        <v>462</v>
      </c>
      <c r="D52" s="71">
        <v>462</v>
      </c>
      <c r="E52" s="71">
        <v>252</v>
      </c>
      <c r="F52" s="71">
        <v>210</v>
      </c>
      <c r="G52" s="71">
        <v>159</v>
      </c>
      <c r="H52" s="71">
        <v>153</v>
      </c>
      <c r="I52" s="71">
        <v>150</v>
      </c>
      <c r="J52" s="191" t="s">
        <v>286</v>
      </c>
      <c r="K52" s="191" t="s">
        <v>50</v>
      </c>
      <c r="L52" s="191" t="s">
        <v>50</v>
      </c>
      <c r="M52" s="191" t="s">
        <v>50</v>
      </c>
      <c r="N52" s="191" t="s">
        <v>50</v>
      </c>
      <c r="O52" s="191" t="s">
        <v>50</v>
      </c>
      <c r="P52" s="191" t="s">
        <v>50</v>
      </c>
      <c r="Q52" s="71">
        <v>67</v>
      </c>
      <c r="R52" s="71">
        <v>51</v>
      </c>
      <c r="S52" s="72">
        <v>16</v>
      </c>
      <c r="T52" s="275" t="s">
        <v>35</v>
      </c>
      <c r="U52" s="192" t="s">
        <v>35</v>
      </c>
      <c r="V52" s="259"/>
      <c r="W52" s="260"/>
      <c r="X52" s="260"/>
      <c r="Y52" s="260"/>
      <c r="Z52" s="260"/>
    </row>
    <row r="53" spans="1:26" ht="21" customHeight="1">
      <c r="A53" s="70" t="s">
        <v>572</v>
      </c>
      <c r="B53" s="71">
        <v>2</v>
      </c>
      <c r="C53" s="71">
        <v>443</v>
      </c>
      <c r="D53" s="71">
        <v>443</v>
      </c>
      <c r="E53" s="71">
        <v>233</v>
      </c>
      <c r="F53" s="71">
        <v>210</v>
      </c>
      <c r="G53" s="71">
        <v>140</v>
      </c>
      <c r="H53" s="71">
        <v>153</v>
      </c>
      <c r="I53" s="71">
        <v>150</v>
      </c>
      <c r="J53" s="191" t="s">
        <v>286</v>
      </c>
      <c r="K53" s="191" t="s">
        <v>50</v>
      </c>
      <c r="L53" s="191" t="s">
        <v>50</v>
      </c>
      <c r="M53" s="191" t="s">
        <v>50</v>
      </c>
      <c r="N53" s="191" t="s">
        <v>50</v>
      </c>
      <c r="O53" s="191" t="s">
        <v>50</v>
      </c>
      <c r="P53" s="191" t="s">
        <v>50</v>
      </c>
      <c r="Q53" s="71">
        <v>74</v>
      </c>
      <c r="R53" s="71">
        <v>56</v>
      </c>
      <c r="S53" s="72">
        <v>18</v>
      </c>
      <c r="T53" s="275" t="s">
        <v>35</v>
      </c>
      <c r="U53" s="192" t="s">
        <v>35</v>
      </c>
      <c r="V53" s="259"/>
      <c r="W53" s="260"/>
      <c r="X53" s="260"/>
      <c r="Y53" s="260"/>
      <c r="Z53" s="260"/>
    </row>
    <row r="54" spans="1:26" ht="21" customHeight="1">
      <c r="A54" s="70" t="s">
        <v>573</v>
      </c>
      <c r="B54" s="71">
        <v>2</v>
      </c>
      <c r="C54" s="71">
        <v>413</v>
      </c>
      <c r="D54" s="71">
        <v>413</v>
      </c>
      <c r="E54" s="71">
        <v>213</v>
      </c>
      <c r="F54" s="71">
        <v>200</v>
      </c>
      <c r="G54" s="71">
        <v>122</v>
      </c>
      <c r="H54" s="71">
        <v>137</v>
      </c>
      <c r="I54" s="71">
        <v>154</v>
      </c>
      <c r="J54" s="191" t="s">
        <v>286</v>
      </c>
      <c r="K54" s="191" t="s">
        <v>50</v>
      </c>
      <c r="L54" s="191" t="s">
        <v>50</v>
      </c>
      <c r="M54" s="191" t="s">
        <v>50</v>
      </c>
      <c r="N54" s="191" t="s">
        <v>50</v>
      </c>
      <c r="O54" s="191" t="s">
        <v>50</v>
      </c>
      <c r="P54" s="191" t="s">
        <v>50</v>
      </c>
      <c r="Q54" s="71">
        <v>70</v>
      </c>
      <c r="R54" s="71">
        <v>55</v>
      </c>
      <c r="S54" s="72">
        <v>15</v>
      </c>
      <c r="T54" s="275" t="s">
        <v>35</v>
      </c>
      <c r="U54" s="192" t="s">
        <v>35</v>
      </c>
      <c r="V54" s="259"/>
      <c r="W54" s="260"/>
      <c r="X54" s="260"/>
      <c r="Y54" s="260"/>
      <c r="Z54" s="260"/>
    </row>
    <row r="55" spans="1:26" ht="21" customHeight="1">
      <c r="A55" s="70" t="s">
        <v>574</v>
      </c>
      <c r="B55" s="71">
        <v>1</v>
      </c>
      <c r="C55" s="71">
        <v>400</v>
      </c>
      <c r="D55" s="71">
        <v>400</v>
      </c>
      <c r="E55" s="71">
        <v>201</v>
      </c>
      <c r="F55" s="71">
        <v>199</v>
      </c>
      <c r="G55" s="71">
        <v>147</v>
      </c>
      <c r="H55" s="71">
        <v>116</v>
      </c>
      <c r="I55" s="71">
        <v>137</v>
      </c>
      <c r="J55" s="191" t="s">
        <v>286</v>
      </c>
      <c r="K55" s="191" t="s">
        <v>50</v>
      </c>
      <c r="L55" s="191" t="s">
        <v>50</v>
      </c>
      <c r="M55" s="191" t="s">
        <v>50</v>
      </c>
      <c r="N55" s="191" t="s">
        <v>50</v>
      </c>
      <c r="O55" s="191" t="s">
        <v>50</v>
      </c>
      <c r="P55" s="191" t="s">
        <v>50</v>
      </c>
      <c r="Q55" s="71">
        <v>56</v>
      </c>
      <c r="R55" s="71">
        <v>47</v>
      </c>
      <c r="S55" s="72">
        <v>9</v>
      </c>
      <c r="T55" s="275" t="s">
        <v>35</v>
      </c>
      <c r="U55" s="192" t="s">
        <v>35</v>
      </c>
      <c r="V55" s="259"/>
      <c r="W55" s="260"/>
      <c r="X55" s="260"/>
      <c r="Y55" s="260"/>
      <c r="Z55" s="260"/>
    </row>
    <row r="56" spans="1:26" ht="21" customHeight="1">
      <c r="A56" s="70" t="s">
        <v>575</v>
      </c>
      <c r="B56" s="71">
        <v>1</v>
      </c>
      <c r="C56" s="71">
        <v>357</v>
      </c>
      <c r="D56" s="71">
        <v>357</v>
      </c>
      <c r="E56" s="71">
        <v>183</v>
      </c>
      <c r="F56" s="71">
        <v>174</v>
      </c>
      <c r="G56" s="71">
        <v>102</v>
      </c>
      <c r="H56" s="71">
        <v>140</v>
      </c>
      <c r="I56" s="71">
        <v>115</v>
      </c>
      <c r="J56" s="191" t="s">
        <v>50</v>
      </c>
      <c r="K56" s="191" t="s">
        <v>50</v>
      </c>
      <c r="L56" s="191" t="s">
        <v>50</v>
      </c>
      <c r="M56" s="191" t="s">
        <v>50</v>
      </c>
      <c r="N56" s="191" t="s">
        <v>50</v>
      </c>
      <c r="O56" s="191" t="s">
        <v>50</v>
      </c>
      <c r="P56" s="191" t="s">
        <v>50</v>
      </c>
      <c r="Q56" s="71">
        <v>53</v>
      </c>
      <c r="R56" s="71">
        <v>43</v>
      </c>
      <c r="S56" s="72">
        <v>10</v>
      </c>
      <c r="T56" s="275" t="s">
        <v>35</v>
      </c>
      <c r="U56" s="192" t="s">
        <v>35</v>
      </c>
      <c r="V56" s="259"/>
      <c r="W56" s="260"/>
      <c r="X56" s="260"/>
      <c r="Y56" s="260"/>
      <c r="Z56" s="260"/>
    </row>
    <row r="57" spans="1:26" ht="21" customHeight="1">
      <c r="A57" s="70" t="s">
        <v>765</v>
      </c>
      <c r="B57" s="71">
        <v>1</v>
      </c>
      <c r="C57" s="71">
        <v>388</v>
      </c>
      <c r="D57" s="71">
        <v>388</v>
      </c>
      <c r="E57" s="71">
        <v>205</v>
      </c>
      <c r="F57" s="71">
        <v>183</v>
      </c>
      <c r="G57" s="71">
        <v>154</v>
      </c>
      <c r="H57" s="71">
        <v>98</v>
      </c>
      <c r="I57" s="71">
        <v>136</v>
      </c>
      <c r="J57" s="191" t="s">
        <v>50</v>
      </c>
      <c r="K57" s="191" t="s">
        <v>50</v>
      </c>
      <c r="L57" s="191" t="s">
        <v>50</v>
      </c>
      <c r="M57" s="191" t="s">
        <v>50</v>
      </c>
      <c r="N57" s="191" t="s">
        <v>50</v>
      </c>
      <c r="O57" s="191" t="s">
        <v>50</v>
      </c>
      <c r="P57" s="191" t="s">
        <v>50</v>
      </c>
      <c r="Q57" s="71">
        <v>42</v>
      </c>
      <c r="R57" s="71">
        <v>35</v>
      </c>
      <c r="S57" s="72">
        <v>7</v>
      </c>
      <c r="T57" s="275" t="s">
        <v>35</v>
      </c>
      <c r="U57" s="192" t="s">
        <v>35</v>
      </c>
      <c r="V57" s="259"/>
      <c r="W57" s="260"/>
      <c r="X57" s="260"/>
      <c r="Y57" s="260"/>
      <c r="Z57" s="260"/>
    </row>
    <row r="58" spans="1:26" ht="21" customHeight="1">
      <c r="A58" s="70" t="s">
        <v>766</v>
      </c>
      <c r="B58" s="263">
        <v>1</v>
      </c>
      <c r="C58" s="263">
        <v>373</v>
      </c>
      <c r="D58" s="263">
        <v>373</v>
      </c>
      <c r="E58" s="263">
        <v>201</v>
      </c>
      <c r="F58" s="263">
        <v>172</v>
      </c>
      <c r="G58" s="263">
        <v>124</v>
      </c>
      <c r="H58" s="263">
        <v>151</v>
      </c>
      <c r="I58" s="263">
        <v>98</v>
      </c>
      <c r="J58" s="191" t="s">
        <v>50</v>
      </c>
      <c r="K58" s="191" t="s">
        <v>50</v>
      </c>
      <c r="L58" s="191" t="s">
        <v>50</v>
      </c>
      <c r="M58" s="191" t="s">
        <v>50</v>
      </c>
      <c r="N58" s="191" t="s">
        <v>50</v>
      </c>
      <c r="O58" s="191" t="s">
        <v>50</v>
      </c>
      <c r="P58" s="191" t="s">
        <v>50</v>
      </c>
      <c r="Q58" s="263">
        <v>41</v>
      </c>
      <c r="R58" s="263">
        <v>34</v>
      </c>
      <c r="S58" s="72">
        <v>7</v>
      </c>
      <c r="T58" s="275" t="s">
        <v>35</v>
      </c>
      <c r="U58" s="192" t="s">
        <v>35</v>
      </c>
      <c r="V58" s="259"/>
      <c r="W58" s="260"/>
      <c r="X58" s="260"/>
      <c r="Y58" s="260"/>
      <c r="Z58" s="260"/>
    </row>
    <row r="59" spans="1:26" ht="21" customHeight="1">
      <c r="A59" s="70" t="s">
        <v>767</v>
      </c>
      <c r="B59" s="263">
        <v>1</v>
      </c>
      <c r="C59" s="263">
        <v>389</v>
      </c>
      <c r="D59" s="263">
        <v>389</v>
      </c>
      <c r="E59" s="263">
        <v>211</v>
      </c>
      <c r="F59" s="263">
        <v>178</v>
      </c>
      <c r="G59" s="263">
        <v>123</v>
      </c>
      <c r="H59" s="263">
        <v>117</v>
      </c>
      <c r="I59" s="263">
        <v>149</v>
      </c>
      <c r="J59" s="191" t="s">
        <v>50</v>
      </c>
      <c r="K59" s="191" t="s">
        <v>50</v>
      </c>
      <c r="L59" s="191" t="s">
        <v>50</v>
      </c>
      <c r="M59" s="191" t="s">
        <v>50</v>
      </c>
      <c r="N59" s="191" t="s">
        <v>50</v>
      </c>
      <c r="O59" s="191" t="s">
        <v>50</v>
      </c>
      <c r="P59" s="191" t="s">
        <v>50</v>
      </c>
      <c r="Q59" s="263">
        <v>42</v>
      </c>
      <c r="R59" s="263">
        <v>35</v>
      </c>
      <c r="S59" s="72">
        <v>7</v>
      </c>
      <c r="T59" s="275" t="s">
        <v>35</v>
      </c>
      <c r="U59" s="192" t="s">
        <v>35</v>
      </c>
      <c r="V59" s="259"/>
      <c r="W59" s="260"/>
      <c r="X59" s="260"/>
      <c r="Y59" s="260"/>
      <c r="Z59" s="260"/>
    </row>
    <row r="60" spans="1:26" ht="21" customHeight="1">
      <c r="A60" s="70" t="s">
        <v>768</v>
      </c>
      <c r="B60" s="263">
        <v>1</v>
      </c>
      <c r="C60" s="263">
        <v>335</v>
      </c>
      <c r="D60" s="263">
        <v>335</v>
      </c>
      <c r="E60" s="263">
        <v>186</v>
      </c>
      <c r="F60" s="263">
        <v>149</v>
      </c>
      <c r="G60" s="263">
        <v>100</v>
      </c>
      <c r="H60" s="263">
        <v>119</v>
      </c>
      <c r="I60" s="263">
        <v>116</v>
      </c>
      <c r="J60" s="191" t="s">
        <v>50</v>
      </c>
      <c r="K60" s="191" t="s">
        <v>50</v>
      </c>
      <c r="L60" s="191" t="s">
        <v>50</v>
      </c>
      <c r="M60" s="191" t="s">
        <v>50</v>
      </c>
      <c r="N60" s="191" t="s">
        <v>50</v>
      </c>
      <c r="O60" s="191" t="s">
        <v>50</v>
      </c>
      <c r="P60" s="191" t="s">
        <v>50</v>
      </c>
      <c r="Q60" s="263">
        <v>37</v>
      </c>
      <c r="R60" s="263">
        <v>33</v>
      </c>
      <c r="S60" s="72">
        <v>8</v>
      </c>
      <c r="T60" s="275" t="s">
        <v>35</v>
      </c>
      <c r="U60" s="192" t="s">
        <v>35</v>
      </c>
      <c r="V60" s="259"/>
      <c r="W60" s="260"/>
      <c r="X60" s="260"/>
      <c r="Y60" s="260"/>
      <c r="Z60" s="260"/>
    </row>
    <row r="61" spans="1:26" ht="21" customHeight="1" thickBot="1">
      <c r="A61" s="100" t="s">
        <v>769</v>
      </c>
      <c r="B61" s="101">
        <v>1</v>
      </c>
      <c r="C61" s="101">
        <v>305</v>
      </c>
      <c r="D61" s="101">
        <v>305</v>
      </c>
      <c r="E61" s="101">
        <v>165</v>
      </c>
      <c r="F61" s="101">
        <v>140</v>
      </c>
      <c r="G61" s="101">
        <v>87</v>
      </c>
      <c r="H61" s="101">
        <v>100</v>
      </c>
      <c r="I61" s="101">
        <v>118</v>
      </c>
      <c r="J61" s="267" t="s">
        <v>50</v>
      </c>
      <c r="K61" s="267" t="s">
        <v>50</v>
      </c>
      <c r="L61" s="267" t="s">
        <v>50</v>
      </c>
      <c r="M61" s="267" t="s">
        <v>50</v>
      </c>
      <c r="N61" s="267" t="s">
        <v>50</v>
      </c>
      <c r="O61" s="267" t="s">
        <v>50</v>
      </c>
      <c r="P61" s="267" t="s">
        <v>50</v>
      </c>
      <c r="Q61" s="101">
        <v>42</v>
      </c>
      <c r="R61" s="101">
        <v>33</v>
      </c>
      <c r="S61" s="102">
        <v>9</v>
      </c>
      <c r="T61" s="278" t="s">
        <v>35</v>
      </c>
      <c r="U61" s="268" t="s">
        <v>35</v>
      </c>
      <c r="V61" s="259"/>
      <c r="W61" s="260"/>
      <c r="X61" s="260"/>
      <c r="Y61" s="260"/>
      <c r="Z61" s="260"/>
    </row>
    <row r="62" spans="1:26" ht="18" customHeight="1">
      <c r="G62" s="481" t="s">
        <v>772</v>
      </c>
      <c r="H62" s="421"/>
      <c r="I62" s="421"/>
      <c r="J62" s="28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</row>
  </sheetData>
  <mergeCells count="40">
    <mergeCell ref="G62:I62"/>
    <mergeCell ref="Y2:AE2"/>
    <mergeCell ref="A3:C3"/>
    <mergeCell ref="A4:C5"/>
    <mergeCell ref="A6:C6"/>
    <mergeCell ref="B7:C8"/>
    <mergeCell ref="B9:C9"/>
    <mergeCell ref="B10:C10"/>
    <mergeCell ref="C16:C17"/>
    <mergeCell ref="D16:I16"/>
    <mergeCell ref="J16:P16"/>
    <mergeCell ref="Q16:Q17"/>
    <mergeCell ref="R16:S16"/>
    <mergeCell ref="T16:U16"/>
    <mergeCell ref="P14:U14"/>
    <mergeCell ref="B11:C11"/>
    <mergeCell ref="C15:I15"/>
    <mergeCell ref="J15:P15"/>
    <mergeCell ref="Q15:S15"/>
    <mergeCell ref="T15:U15"/>
    <mergeCell ref="F14:L14"/>
    <mergeCell ref="F12:I12"/>
    <mergeCell ref="A7:A8"/>
    <mergeCell ref="Z3:AB3"/>
    <mergeCell ref="D3:I3"/>
    <mergeCell ref="A13:G13"/>
    <mergeCell ref="Q3:Y3"/>
    <mergeCell ref="R4:V5"/>
    <mergeCell ref="W4:Y5"/>
    <mergeCell ref="Z4:Z6"/>
    <mergeCell ref="AA4:AA6"/>
    <mergeCell ref="AB4:AB6"/>
    <mergeCell ref="A1:E1"/>
    <mergeCell ref="P2:U2"/>
    <mergeCell ref="AC3:AE3"/>
    <mergeCell ref="Q4:Q6"/>
    <mergeCell ref="F2:K2"/>
    <mergeCell ref="AC4:AC6"/>
    <mergeCell ref="AD4:AD6"/>
    <mergeCell ref="AE4:AE6"/>
  </mergeCells>
  <phoneticPr fontId="2"/>
  <pageMargins left="0.78740157480314965" right="0.78740157480314965" top="0.78740157480314965" bottom="0.59055118110236227" header="0.51181102362204722" footer="0.31496062992125984"/>
  <pageSetup paperSize="9" firstPageNumber="170" orientation="portrait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view="pageBreakPreview" zoomScaleNormal="100" zoomScaleSheetLayoutView="100" workbookViewId="0">
      <selection activeCell="I42" sqref="I42"/>
    </sheetView>
  </sheetViews>
  <sheetFormatPr defaultRowHeight="13.5" outlineLevelRow="1"/>
  <cols>
    <col min="1" max="1" width="14.125" customWidth="1"/>
    <col min="2" max="9" width="9.125" customWidth="1"/>
  </cols>
  <sheetData>
    <row r="1" spans="1:16" ht="22.5" customHeight="1">
      <c r="A1" s="417" t="s">
        <v>901</v>
      </c>
      <c r="B1" s="417"/>
      <c r="C1" s="417"/>
      <c r="D1" s="13"/>
    </row>
    <row r="2" spans="1:16" ht="22.5" customHeight="1" thickBot="1">
      <c r="A2" s="10"/>
      <c r="B2" s="10"/>
      <c r="C2" s="10"/>
      <c r="E2" s="10"/>
      <c r="I2" s="49" t="s">
        <v>773</v>
      </c>
    </row>
    <row r="3" spans="1:16">
      <c r="A3" s="525" t="s">
        <v>88</v>
      </c>
      <c r="B3" s="454"/>
      <c r="C3" s="454" t="s">
        <v>87</v>
      </c>
      <c r="D3" s="454"/>
      <c r="E3" s="454"/>
      <c r="F3" s="454" t="s">
        <v>317</v>
      </c>
      <c r="G3" s="454"/>
      <c r="H3" s="454"/>
      <c r="I3" s="455"/>
    </row>
    <row r="4" spans="1:16" ht="16.5" customHeight="1">
      <c r="A4" s="526" t="s">
        <v>167</v>
      </c>
      <c r="B4" s="423"/>
      <c r="C4" s="415" t="s">
        <v>774</v>
      </c>
      <c r="D4" s="415"/>
      <c r="E4" s="415"/>
      <c r="F4" s="535" t="s">
        <v>239</v>
      </c>
      <c r="G4" s="535"/>
      <c r="H4" s="535"/>
      <c r="I4" s="536"/>
    </row>
    <row r="5" spans="1:16" ht="16.5" customHeight="1">
      <c r="A5" s="526"/>
      <c r="B5" s="423"/>
      <c r="C5" s="415"/>
      <c r="D5" s="415"/>
      <c r="E5" s="415"/>
      <c r="F5" s="535"/>
      <c r="G5" s="535"/>
      <c r="H5" s="535"/>
      <c r="I5" s="536"/>
    </row>
    <row r="6" spans="1:16" ht="16.5" customHeight="1">
      <c r="A6" s="526" t="s">
        <v>167</v>
      </c>
      <c r="B6" s="423"/>
      <c r="C6" s="533" t="s">
        <v>115</v>
      </c>
      <c r="D6" s="533"/>
      <c r="E6" s="533"/>
      <c r="F6" s="535" t="s">
        <v>240</v>
      </c>
      <c r="G6" s="535"/>
      <c r="H6" s="535"/>
      <c r="I6" s="536"/>
    </row>
    <row r="7" spans="1:16" ht="16.5" customHeight="1" thickBot="1">
      <c r="A7" s="527"/>
      <c r="B7" s="528"/>
      <c r="C7" s="534"/>
      <c r="D7" s="534"/>
      <c r="E7" s="534"/>
      <c r="F7" s="537"/>
      <c r="G7" s="537"/>
      <c r="H7" s="537"/>
      <c r="I7" s="538"/>
    </row>
    <row r="8" spans="1:16" ht="18" customHeight="1">
      <c r="I8" s="10" t="s">
        <v>724</v>
      </c>
    </row>
    <row r="9" spans="1:16" ht="33.75" customHeight="1">
      <c r="A9" s="529" t="s">
        <v>902</v>
      </c>
      <c r="B9" s="530"/>
      <c r="C9" s="530"/>
      <c r="D9" s="530"/>
    </row>
    <row r="10" spans="1:16" ht="22.5" customHeight="1" thickBot="1">
      <c r="A10" s="10"/>
      <c r="B10" s="10"/>
      <c r="C10" s="539" t="s">
        <v>917</v>
      </c>
      <c r="D10" s="540"/>
      <c r="E10" s="540"/>
      <c r="F10" s="540"/>
      <c r="G10" s="540"/>
      <c r="H10" s="225"/>
      <c r="I10" s="225"/>
      <c r="K10" s="4"/>
      <c r="L10" s="4"/>
      <c r="M10" s="4"/>
      <c r="N10" s="4"/>
      <c r="O10" s="4"/>
      <c r="P10" s="4"/>
    </row>
    <row r="11" spans="1:16" ht="14.25" customHeight="1">
      <c r="A11" s="531" t="s">
        <v>109</v>
      </c>
      <c r="B11" s="419" t="s">
        <v>81</v>
      </c>
      <c r="C11" s="419" t="s">
        <v>119</v>
      </c>
      <c r="D11" s="419"/>
      <c r="E11" s="419"/>
      <c r="F11" s="419"/>
      <c r="G11" s="532" t="s">
        <v>108</v>
      </c>
      <c r="H11" s="9"/>
      <c r="I11" s="9"/>
    </row>
    <row r="12" spans="1:16">
      <c r="A12" s="526"/>
      <c r="B12" s="423"/>
      <c r="C12" s="220" t="s">
        <v>93</v>
      </c>
      <c r="D12" s="220" t="s">
        <v>118</v>
      </c>
      <c r="E12" s="220" t="s">
        <v>117</v>
      </c>
      <c r="F12" s="220" t="s">
        <v>116</v>
      </c>
      <c r="G12" s="480"/>
      <c r="H12" s="227"/>
      <c r="I12" s="227"/>
    </row>
    <row r="13" spans="1:16" ht="7.5" customHeight="1">
      <c r="A13" s="23"/>
      <c r="B13" s="228" t="s">
        <v>85</v>
      </c>
      <c r="C13" s="228" t="s">
        <v>43</v>
      </c>
      <c r="D13" s="228" t="s">
        <v>32</v>
      </c>
      <c r="E13" s="228" t="s">
        <v>32</v>
      </c>
      <c r="F13" s="228" t="s">
        <v>32</v>
      </c>
      <c r="G13" s="229" t="s">
        <v>43</v>
      </c>
      <c r="H13" s="5"/>
      <c r="I13" s="5"/>
    </row>
    <row r="14" spans="1:16" ht="21.75" hidden="1" customHeight="1" outlineLevel="1">
      <c r="A14" s="52" t="s">
        <v>202</v>
      </c>
      <c r="B14" s="230">
        <v>3</v>
      </c>
      <c r="C14" s="230">
        <v>360</v>
      </c>
      <c r="D14" s="230">
        <v>5</v>
      </c>
      <c r="E14" s="230">
        <v>109</v>
      </c>
      <c r="F14" s="230">
        <v>246</v>
      </c>
      <c r="G14" s="231">
        <v>14</v>
      </c>
      <c r="H14" s="115"/>
      <c r="I14" s="115"/>
      <c r="J14" s="77"/>
    </row>
    <row r="15" spans="1:16" ht="21.75" hidden="1" customHeight="1" outlineLevel="1">
      <c r="A15" s="50" t="s">
        <v>3</v>
      </c>
      <c r="B15" s="232">
        <v>3</v>
      </c>
      <c r="C15" s="232">
        <v>362</v>
      </c>
      <c r="D15" s="232">
        <v>7</v>
      </c>
      <c r="E15" s="232">
        <v>124</v>
      </c>
      <c r="F15" s="232">
        <v>231</v>
      </c>
      <c r="G15" s="233">
        <v>13</v>
      </c>
      <c r="H15" s="115"/>
      <c r="I15" s="115"/>
      <c r="J15" s="77"/>
    </row>
    <row r="16" spans="1:16" ht="21.75" hidden="1" customHeight="1" outlineLevel="1">
      <c r="A16" s="50" t="s">
        <v>4</v>
      </c>
      <c r="B16" s="232">
        <v>3</v>
      </c>
      <c r="C16" s="232">
        <v>376</v>
      </c>
      <c r="D16" s="232">
        <v>9</v>
      </c>
      <c r="E16" s="232">
        <v>146</v>
      </c>
      <c r="F16" s="232">
        <v>221</v>
      </c>
      <c r="G16" s="233">
        <v>14</v>
      </c>
      <c r="H16" s="115"/>
      <c r="I16" s="115"/>
      <c r="J16" s="77"/>
    </row>
    <row r="17" spans="1:10" ht="21.75" hidden="1" customHeight="1" outlineLevel="1">
      <c r="A17" s="50" t="s">
        <v>5</v>
      </c>
      <c r="B17" s="232">
        <v>3</v>
      </c>
      <c r="C17" s="232">
        <v>404</v>
      </c>
      <c r="D17" s="232">
        <v>9</v>
      </c>
      <c r="E17" s="232">
        <v>166</v>
      </c>
      <c r="F17" s="232">
        <v>229</v>
      </c>
      <c r="G17" s="233">
        <v>17</v>
      </c>
      <c r="H17" s="115"/>
      <c r="I17" s="115"/>
      <c r="J17" s="77"/>
    </row>
    <row r="18" spans="1:10" ht="21.75" hidden="1" customHeight="1" outlineLevel="1">
      <c r="A18" s="50" t="s">
        <v>6</v>
      </c>
      <c r="B18" s="232">
        <v>3</v>
      </c>
      <c r="C18" s="232">
        <v>461</v>
      </c>
      <c r="D18" s="232">
        <v>24</v>
      </c>
      <c r="E18" s="232">
        <v>180</v>
      </c>
      <c r="F18" s="232">
        <v>257</v>
      </c>
      <c r="G18" s="233">
        <v>19</v>
      </c>
      <c r="H18" s="115"/>
      <c r="I18" s="115"/>
      <c r="J18" s="77"/>
    </row>
    <row r="19" spans="1:10" ht="21.75" hidden="1" customHeight="1" outlineLevel="1">
      <c r="A19" s="50" t="s">
        <v>7</v>
      </c>
      <c r="B19" s="232">
        <v>3</v>
      </c>
      <c r="C19" s="232">
        <v>470</v>
      </c>
      <c r="D19" s="232">
        <v>23</v>
      </c>
      <c r="E19" s="232">
        <v>185</v>
      </c>
      <c r="F19" s="232">
        <v>262</v>
      </c>
      <c r="G19" s="233">
        <v>18</v>
      </c>
      <c r="H19" s="115"/>
      <c r="I19" s="115"/>
      <c r="J19" s="77"/>
    </row>
    <row r="20" spans="1:10" ht="21.75" hidden="1" customHeight="1" outlineLevel="1">
      <c r="A20" s="50" t="s">
        <v>241</v>
      </c>
      <c r="B20" s="232">
        <v>3</v>
      </c>
      <c r="C20" s="232">
        <v>464</v>
      </c>
      <c r="D20" s="232">
        <v>16</v>
      </c>
      <c r="E20" s="232">
        <v>183</v>
      </c>
      <c r="F20" s="232">
        <v>265</v>
      </c>
      <c r="G20" s="233">
        <v>18</v>
      </c>
      <c r="H20" s="115"/>
      <c r="I20" s="115"/>
      <c r="J20" s="77"/>
    </row>
    <row r="21" spans="1:10" ht="21.75" hidden="1" customHeight="1" outlineLevel="1">
      <c r="A21" s="50" t="s">
        <v>9</v>
      </c>
      <c r="B21" s="232">
        <v>3</v>
      </c>
      <c r="C21" s="232">
        <v>427</v>
      </c>
      <c r="D21" s="232">
        <v>15</v>
      </c>
      <c r="E21" s="232">
        <v>143</v>
      </c>
      <c r="F21" s="232">
        <v>269</v>
      </c>
      <c r="G21" s="233">
        <v>18</v>
      </c>
      <c r="H21" s="115"/>
      <c r="I21" s="115"/>
      <c r="J21" s="77"/>
    </row>
    <row r="22" spans="1:10" ht="21.75" hidden="1" customHeight="1" outlineLevel="1">
      <c r="A22" s="50" t="s">
        <v>10</v>
      </c>
      <c r="B22" s="232">
        <v>3</v>
      </c>
      <c r="C22" s="232">
        <v>389</v>
      </c>
      <c r="D22" s="232">
        <v>12</v>
      </c>
      <c r="E22" s="232">
        <v>143</v>
      </c>
      <c r="F22" s="232">
        <v>234</v>
      </c>
      <c r="G22" s="233">
        <v>16</v>
      </c>
      <c r="H22" s="115"/>
      <c r="I22" s="115"/>
      <c r="J22" s="77"/>
    </row>
    <row r="23" spans="1:10" ht="21.75" hidden="1" customHeight="1" outlineLevel="1">
      <c r="A23" s="50" t="s">
        <v>11</v>
      </c>
      <c r="B23" s="232">
        <v>3</v>
      </c>
      <c r="C23" s="232">
        <v>374</v>
      </c>
      <c r="D23" s="232">
        <v>27</v>
      </c>
      <c r="E23" s="232">
        <v>119</v>
      </c>
      <c r="F23" s="232">
        <v>228</v>
      </c>
      <c r="G23" s="233">
        <v>17</v>
      </c>
      <c r="H23" s="115"/>
      <c r="I23" s="115"/>
      <c r="J23" s="77"/>
    </row>
    <row r="24" spans="1:10" ht="21.75" hidden="1" customHeight="1" outlineLevel="1">
      <c r="A24" s="50" t="s">
        <v>12</v>
      </c>
      <c r="B24" s="232">
        <v>3</v>
      </c>
      <c r="C24" s="232">
        <v>354</v>
      </c>
      <c r="D24" s="232">
        <v>22</v>
      </c>
      <c r="E24" s="232">
        <v>126</v>
      </c>
      <c r="F24" s="232">
        <v>206</v>
      </c>
      <c r="G24" s="233">
        <v>15</v>
      </c>
      <c r="H24" s="115"/>
      <c r="I24" s="115"/>
      <c r="J24" s="77"/>
    </row>
    <row r="25" spans="1:10" ht="21.75" hidden="1" customHeight="1" outlineLevel="1">
      <c r="A25" s="50" t="s">
        <v>13</v>
      </c>
      <c r="B25" s="232">
        <v>3</v>
      </c>
      <c r="C25" s="232">
        <v>370</v>
      </c>
      <c r="D25" s="232">
        <v>35</v>
      </c>
      <c r="E25" s="232">
        <v>110</v>
      </c>
      <c r="F25" s="232">
        <v>225</v>
      </c>
      <c r="G25" s="233">
        <v>16</v>
      </c>
      <c r="H25" s="115"/>
      <c r="I25" s="115"/>
      <c r="J25" s="77"/>
    </row>
    <row r="26" spans="1:10" ht="21.75" hidden="1" customHeight="1" outlineLevel="1">
      <c r="A26" s="50" t="s">
        <v>14</v>
      </c>
      <c r="B26" s="232">
        <v>3</v>
      </c>
      <c r="C26" s="232">
        <v>357</v>
      </c>
      <c r="D26" s="232">
        <v>35</v>
      </c>
      <c r="E26" s="232">
        <v>123</v>
      </c>
      <c r="F26" s="232">
        <v>199</v>
      </c>
      <c r="G26" s="233">
        <v>15</v>
      </c>
      <c r="H26" s="115"/>
      <c r="I26" s="115"/>
      <c r="J26" s="77"/>
    </row>
    <row r="27" spans="1:10" ht="21.75" hidden="1" customHeight="1" outlineLevel="1">
      <c r="A27" s="50" t="s">
        <v>15</v>
      </c>
      <c r="B27" s="232">
        <v>3</v>
      </c>
      <c r="C27" s="232">
        <v>360</v>
      </c>
      <c r="D27" s="232">
        <v>33</v>
      </c>
      <c r="E27" s="232">
        <v>122</v>
      </c>
      <c r="F27" s="232">
        <v>205</v>
      </c>
      <c r="G27" s="233">
        <v>15</v>
      </c>
      <c r="H27" s="115"/>
      <c r="I27" s="115"/>
      <c r="J27" s="77"/>
    </row>
    <row r="28" spans="1:10" ht="21.75" hidden="1" customHeight="1" outlineLevel="1">
      <c r="A28" s="50" t="s">
        <v>537</v>
      </c>
      <c r="B28" s="232">
        <v>3</v>
      </c>
      <c r="C28" s="232">
        <v>361</v>
      </c>
      <c r="D28" s="232">
        <v>42</v>
      </c>
      <c r="E28" s="232">
        <v>119</v>
      </c>
      <c r="F28" s="232">
        <v>200</v>
      </c>
      <c r="G28" s="233">
        <v>16</v>
      </c>
      <c r="H28" s="115"/>
      <c r="I28" s="115"/>
      <c r="J28" s="77"/>
    </row>
    <row r="29" spans="1:10" ht="21.75" hidden="1" customHeight="1" outlineLevel="1">
      <c r="A29" s="50" t="s">
        <v>16</v>
      </c>
      <c r="B29" s="232">
        <v>3</v>
      </c>
      <c r="C29" s="232">
        <v>368</v>
      </c>
      <c r="D29" s="232">
        <v>39</v>
      </c>
      <c r="E29" s="232">
        <v>132</v>
      </c>
      <c r="F29" s="232">
        <v>197</v>
      </c>
      <c r="G29" s="233">
        <v>16</v>
      </c>
      <c r="H29" s="115"/>
      <c r="I29" s="115"/>
      <c r="J29" s="77"/>
    </row>
    <row r="30" spans="1:10" ht="21.75" hidden="1" customHeight="1" outlineLevel="1">
      <c r="A30" s="50" t="s">
        <v>17</v>
      </c>
      <c r="B30" s="232">
        <v>3</v>
      </c>
      <c r="C30" s="232">
        <v>337</v>
      </c>
      <c r="D30" s="232">
        <v>49</v>
      </c>
      <c r="E30" s="232">
        <v>101</v>
      </c>
      <c r="F30" s="232">
        <v>187</v>
      </c>
      <c r="G30" s="233">
        <v>17</v>
      </c>
      <c r="H30" s="115"/>
      <c r="I30" s="115"/>
      <c r="J30" s="77"/>
    </row>
    <row r="31" spans="1:10" ht="21.75" hidden="1" customHeight="1" outlineLevel="1">
      <c r="A31" s="50" t="s">
        <v>18</v>
      </c>
      <c r="B31" s="232">
        <v>3</v>
      </c>
      <c r="C31" s="232">
        <v>333</v>
      </c>
      <c r="D31" s="232">
        <v>51</v>
      </c>
      <c r="E31" s="232">
        <v>130</v>
      </c>
      <c r="F31" s="232">
        <v>152</v>
      </c>
      <c r="G31" s="233">
        <v>18</v>
      </c>
      <c r="H31" s="115"/>
      <c r="I31" s="115"/>
      <c r="J31" s="77"/>
    </row>
    <row r="32" spans="1:10" ht="21.75" hidden="1" customHeight="1" outlineLevel="1">
      <c r="A32" s="50" t="s">
        <v>19</v>
      </c>
      <c r="B32" s="232">
        <v>3</v>
      </c>
      <c r="C32" s="232">
        <v>338</v>
      </c>
      <c r="D32" s="232">
        <v>51</v>
      </c>
      <c r="E32" s="232">
        <v>114</v>
      </c>
      <c r="F32" s="232">
        <v>173</v>
      </c>
      <c r="G32" s="233">
        <v>17</v>
      </c>
      <c r="H32" s="115"/>
      <c r="I32" s="115"/>
      <c r="J32" s="77"/>
    </row>
    <row r="33" spans="1:10" ht="21.75" hidden="1" customHeight="1" outlineLevel="1">
      <c r="A33" s="50" t="s">
        <v>20</v>
      </c>
      <c r="B33" s="232">
        <v>3</v>
      </c>
      <c r="C33" s="232">
        <v>327</v>
      </c>
      <c r="D33" s="232">
        <v>63</v>
      </c>
      <c r="E33" s="232">
        <v>107</v>
      </c>
      <c r="F33" s="232">
        <v>157</v>
      </c>
      <c r="G33" s="233">
        <v>16</v>
      </c>
      <c r="H33" s="115"/>
      <c r="I33" s="115"/>
      <c r="J33" s="77"/>
    </row>
    <row r="34" spans="1:10" ht="21.75" hidden="1" customHeight="1" outlineLevel="1">
      <c r="A34" s="50" t="s">
        <v>21</v>
      </c>
      <c r="B34" s="232">
        <v>3</v>
      </c>
      <c r="C34" s="232">
        <v>304</v>
      </c>
      <c r="D34" s="232">
        <v>58</v>
      </c>
      <c r="E34" s="232">
        <v>106</v>
      </c>
      <c r="F34" s="232">
        <v>140</v>
      </c>
      <c r="G34" s="233">
        <v>18</v>
      </c>
      <c r="H34" s="115"/>
      <c r="I34" s="115"/>
      <c r="J34" s="77"/>
    </row>
    <row r="35" spans="1:10" ht="21.75" hidden="1" customHeight="1" outlineLevel="1">
      <c r="A35" s="50" t="s">
        <v>22</v>
      </c>
      <c r="B35" s="232">
        <v>3</v>
      </c>
      <c r="C35" s="232">
        <v>307</v>
      </c>
      <c r="D35" s="232">
        <v>53</v>
      </c>
      <c r="E35" s="232">
        <v>109</v>
      </c>
      <c r="F35" s="232">
        <v>145</v>
      </c>
      <c r="G35" s="233">
        <v>14</v>
      </c>
      <c r="H35" s="115"/>
      <c r="I35" s="115"/>
      <c r="J35" s="77"/>
    </row>
    <row r="36" spans="1:10" ht="21.75" hidden="1" customHeight="1" outlineLevel="1">
      <c r="A36" s="52" t="s">
        <v>538</v>
      </c>
      <c r="B36" s="230">
        <v>3</v>
      </c>
      <c r="C36" s="230">
        <v>295</v>
      </c>
      <c r="D36" s="230">
        <v>56</v>
      </c>
      <c r="E36" s="230">
        <v>95</v>
      </c>
      <c r="F36" s="230">
        <v>144</v>
      </c>
      <c r="G36" s="231">
        <v>20</v>
      </c>
      <c r="H36" s="115"/>
      <c r="I36" s="115"/>
      <c r="J36" s="77"/>
    </row>
    <row r="37" spans="1:10" ht="21.75" hidden="1" customHeight="1" outlineLevel="1">
      <c r="A37" s="50" t="s">
        <v>23</v>
      </c>
      <c r="B37" s="232">
        <v>3</v>
      </c>
      <c r="C37" s="232">
        <v>297</v>
      </c>
      <c r="D37" s="232">
        <v>65</v>
      </c>
      <c r="E37" s="232">
        <v>100</v>
      </c>
      <c r="F37" s="232">
        <v>132</v>
      </c>
      <c r="G37" s="233">
        <v>21</v>
      </c>
      <c r="H37" s="115"/>
      <c r="I37" s="115"/>
      <c r="J37" s="77"/>
    </row>
    <row r="38" spans="1:10" ht="21.75" hidden="1" customHeight="1" outlineLevel="1">
      <c r="A38" s="50" t="s">
        <v>24</v>
      </c>
      <c r="B38" s="232">
        <v>3</v>
      </c>
      <c r="C38" s="232">
        <v>321</v>
      </c>
      <c r="D38" s="232">
        <v>60</v>
      </c>
      <c r="E38" s="232">
        <v>110</v>
      </c>
      <c r="F38" s="232">
        <v>151</v>
      </c>
      <c r="G38" s="233">
        <v>21</v>
      </c>
      <c r="H38" s="115"/>
      <c r="I38" s="115"/>
      <c r="J38" s="77"/>
    </row>
    <row r="39" spans="1:10" ht="21.75" hidden="1" customHeight="1" outlineLevel="1">
      <c r="A39" s="50" t="s">
        <v>25</v>
      </c>
      <c r="B39" s="232">
        <v>3</v>
      </c>
      <c r="C39" s="232">
        <v>283</v>
      </c>
      <c r="D39" s="232">
        <v>46</v>
      </c>
      <c r="E39" s="232">
        <v>88</v>
      </c>
      <c r="F39" s="232">
        <v>149</v>
      </c>
      <c r="G39" s="233">
        <v>19</v>
      </c>
      <c r="H39" s="115"/>
      <c r="I39" s="115"/>
      <c r="J39" s="77"/>
    </row>
    <row r="40" spans="1:10" ht="21.75" hidden="1" customHeight="1" outlineLevel="1">
      <c r="A40" s="382" t="s">
        <v>26</v>
      </c>
      <c r="B40" s="112">
        <v>3</v>
      </c>
      <c r="C40" s="112">
        <v>299</v>
      </c>
      <c r="D40" s="112">
        <v>75</v>
      </c>
      <c r="E40" s="112">
        <v>85</v>
      </c>
      <c r="F40" s="112">
        <v>139</v>
      </c>
      <c r="G40" s="113">
        <v>20</v>
      </c>
      <c r="H40" s="115"/>
      <c r="I40" s="115"/>
      <c r="J40" s="77"/>
    </row>
    <row r="41" spans="1:10" ht="21.75" customHeight="1" collapsed="1">
      <c r="A41" s="52" t="s">
        <v>873</v>
      </c>
      <c r="B41" s="230">
        <v>3</v>
      </c>
      <c r="C41" s="230">
        <v>289</v>
      </c>
      <c r="D41" s="230">
        <v>83</v>
      </c>
      <c r="E41" s="230">
        <v>105</v>
      </c>
      <c r="F41" s="230">
        <v>101</v>
      </c>
      <c r="G41" s="231">
        <v>21</v>
      </c>
      <c r="H41" s="115"/>
      <c r="I41" s="115"/>
      <c r="J41" s="77"/>
    </row>
    <row r="42" spans="1:10" ht="21.75" customHeight="1">
      <c r="A42" s="50" t="s">
        <v>110</v>
      </c>
      <c r="B42" s="232">
        <v>3</v>
      </c>
      <c r="C42" s="232">
        <v>305</v>
      </c>
      <c r="D42" s="232">
        <v>81</v>
      </c>
      <c r="E42" s="232">
        <v>101</v>
      </c>
      <c r="F42" s="232">
        <v>123</v>
      </c>
      <c r="G42" s="233">
        <v>20</v>
      </c>
      <c r="H42" s="115"/>
      <c r="I42" s="115"/>
      <c r="J42" s="77"/>
    </row>
    <row r="43" spans="1:10" ht="21.75" customHeight="1">
      <c r="A43" s="50" t="s">
        <v>111</v>
      </c>
      <c r="B43" s="232">
        <v>2</v>
      </c>
      <c r="C43" s="232">
        <v>289</v>
      </c>
      <c r="D43" s="232">
        <v>74</v>
      </c>
      <c r="E43" s="232">
        <v>105</v>
      </c>
      <c r="F43" s="232">
        <v>110</v>
      </c>
      <c r="G43" s="233">
        <v>14</v>
      </c>
      <c r="H43" s="115"/>
      <c r="I43" s="115"/>
      <c r="J43" s="77"/>
    </row>
    <row r="44" spans="1:10" ht="21.75" customHeight="1">
      <c r="A44" s="50" t="s">
        <v>112</v>
      </c>
      <c r="B44" s="232">
        <v>2</v>
      </c>
      <c r="C44" s="232">
        <v>307</v>
      </c>
      <c r="D44" s="232">
        <v>88</v>
      </c>
      <c r="E44" s="232">
        <v>102</v>
      </c>
      <c r="F44" s="232">
        <v>117</v>
      </c>
      <c r="G44" s="233">
        <v>15</v>
      </c>
      <c r="H44" s="115"/>
      <c r="I44" s="115"/>
      <c r="J44" s="77"/>
    </row>
    <row r="45" spans="1:10" ht="21.75" customHeight="1">
      <c r="A45" s="50" t="s">
        <v>113</v>
      </c>
      <c r="B45" s="232">
        <v>2</v>
      </c>
      <c r="C45" s="232">
        <v>292</v>
      </c>
      <c r="D45" s="232">
        <v>99</v>
      </c>
      <c r="E45" s="232">
        <v>91</v>
      </c>
      <c r="F45" s="232">
        <v>102</v>
      </c>
      <c r="G45" s="233">
        <v>17</v>
      </c>
      <c r="H45" s="115"/>
      <c r="I45" s="115"/>
      <c r="J45" s="77"/>
    </row>
    <row r="46" spans="1:10" ht="21.75" customHeight="1">
      <c r="A46" s="50" t="s">
        <v>203</v>
      </c>
      <c r="B46" s="232">
        <v>2</v>
      </c>
      <c r="C46" s="232">
        <v>282</v>
      </c>
      <c r="D46" s="232">
        <v>96</v>
      </c>
      <c r="E46" s="232">
        <v>97</v>
      </c>
      <c r="F46" s="232">
        <v>89</v>
      </c>
      <c r="G46" s="233">
        <v>16</v>
      </c>
      <c r="H46" s="115"/>
      <c r="I46" s="115"/>
      <c r="J46" s="77"/>
    </row>
    <row r="47" spans="1:10" ht="21.75" customHeight="1">
      <c r="A47" s="50" t="s">
        <v>539</v>
      </c>
      <c r="B47" s="232">
        <v>2</v>
      </c>
      <c r="C47" s="232">
        <v>308</v>
      </c>
      <c r="D47" s="232">
        <v>106</v>
      </c>
      <c r="E47" s="232">
        <v>102</v>
      </c>
      <c r="F47" s="232">
        <v>100</v>
      </c>
      <c r="G47" s="233">
        <v>15</v>
      </c>
      <c r="H47" s="115"/>
      <c r="I47" s="115"/>
      <c r="J47" s="77"/>
    </row>
    <row r="48" spans="1:10" ht="21.75" customHeight="1">
      <c r="A48" s="50" t="s">
        <v>540</v>
      </c>
      <c r="B48" s="232">
        <v>2</v>
      </c>
      <c r="C48" s="232">
        <v>318</v>
      </c>
      <c r="D48" s="232">
        <v>109</v>
      </c>
      <c r="E48" s="232">
        <v>106</v>
      </c>
      <c r="F48" s="232">
        <v>103</v>
      </c>
      <c r="G48" s="233">
        <v>16</v>
      </c>
      <c r="H48" s="115"/>
      <c r="I48" s="115"/>
      <c r="J48" s="77"/>
    </row>
    <row r="49" spans="1:10" ht="21.75" customHeight="1">
      <c r="A49" s="50" t="s">
        <v>541</v>
      </c>
      <c r="B49" s="232">
        <v>2</v>
      </c>
      <c r="C49" s="232">
        <v>320</v>
      </c>
      <c r="D49" s="232">
        <v>104</v>
      </c>
      <c r="E49" s="232">
        <v>108</v>
      </c>
      <c r="F49" s="232">
        <v>108</v>
      </c>
      <c r="G49" s="233">
        <v>16</v>
      </c>
      <c r="H49" s="115"/>
      <c r="I49" s="115"/>
      <c r="J49" s="77"/>
    </row>
    <row r="50" spans="1:10" ht="21.75" customHeight="1">
      <c r="A50" s="50" t="s">
        <v>542</v>
      </c>
      <c r="B50" s="232">
        <v>2</v>
      </c>
      <c r="C50" s="232">
        <v>287</v>
      </c>
      <c r="D50" s="232">
        <v>76</v>
      </c>
      <c r="E50" s="232">
        <v>103</v>
      </c>
      <c r="F50" s="232">
        <v>108</v>
      </c>
      <c r="G50" s="233">
        <v>16</v>
      </c>
      <c r="H50" s="115"/>
      <c r="I50" s="115"/>
      <c r="J50" s="77"/>
    </row>
    <row r="51" spans="1:10" ht="21.75" customHeight="1">
      <c r="A51" s="50" t="s">
        <v>543</v>
      </c>
      <c r="B51" s="232">
        <v>2</v>
      </c>
      <c r="C51" s="232">
        <v>271</v>
      </c>
      <c r="D51" s="232">
        <v>89</v>
      </c>
      <c r="E51" s="232">
        <v>80</v>
      </c>
      <c r="F51" s="232">
        <v>102</v>
      </c>
      <c r="G51" s="233">
        <v>18</v>
      </c>
      <c r="H51" s="115"/>
      <c r="I51" s="115"/>
      <c r="J51" s="77"/>
    </row>
    <row r="52" spans="1:10" ht="21.75" customHeight="1">
      <c r="A52" s="50" t="s">
        <v>874</v>
      </c>
      <c r="B52" s="232">
        <v>2</v>
      </c>
      <c r="C52" s="232">
        <v>270</v>
      </c>
      <c r="D52" s="232">
        <v>89</v>
      </c>
      <c r="E52" s="232">
        <v>100</v>
      </c>
      <c r="F52" s="232">
        <v>81</v>
      </c>
      <c r="G52" s="233">
        <v>17</v>
      </c>
      <c r="H52" s="115"/>
      <c r="I52" s="115"/>
      <c r="J52" s="77"/>
    </row>
    <row r="53" spans="1:10" ht="21.75" customHeight="1">
      <c r="A53" s="50" t="s">
        <v>875</v>
      </c>
      <c r="B53" s="112">
        <v>2</v>
      </c>
      <c r="C53" s="112">
        <v>303</v>
      </c>
      <c r="D53" s="112">
        <v>105</v>
      </c>
      <c r="E53" s="112">
        <v>92</v>
      </c>
      <c r="F53" s="112">
        <v>106</v>
      </c>
      <c r="G53" s="113">
        <v>17</v>
      </c>
      <c r="H53" s="115"/>
      <c r="I53" s="115"/>
      <c r="J53" s="77"/>
    </row>
    <row r="54" spans="1:10" ht="21.75" customHeight="1">
      <c r="A54" s="50" t="s">
        <v>876</v>
      </c>
      <c r="B54" s="112">
        <v>2</v>
      </c>
      <c r="C54" s="112">
        <v>293</v>
      </c>
      <c r="D54" s="112">
        <v>97</v>
      </c>
      <c r="E54" s="112">
        <v>100</v>
      </c>
      <c r="F54" s="112">
        <v>96</v>
      </c>
      <c r="G54" s="113">
        <v>18</v>
      </c>
      <c r="H54" s="115"/>
      <c r="I54" s="115"/>
      <c r="J54" s="77"/>
    </row>
    <row r="55" spans="1:10" ht="21.75" customHeight="1">
      <c r="A55" s="50" t="s">
        <v>877</v>
      </c>
      <c r="B55" s="112">
        <v>2</v>
      </c>
      <c r="C55" s="112">
        <v>305</v>
      </c>
      <c r="D55" s="112">
        <v>113</v>
      </c>
      <c r="E55" s="112">
        <v>93</v>
      </c>
      <c r="F55" s="112">
        <v>99</v>
      </c>
      <c r="G55" s="113">
        <v>20</v>
      </c>
      <c r="H55" s="115"/>
      <c r="I55" s="115"/>
      <c r="J55" s="77"/>
    </row>
    <row r="56" spans="1:10" ht="21.75" customHeight="1" thickBot="1">
      <c r="A56" s="51" t="s">
        <v>878</v>
      </c>
      <c r="B56" s="36">
        <v>2</v>
      </c>
      <c r="C56" s="36">
        <v>301</v>
      </c>
      <c r="D56" s="36">
        <v>99</v>
      </c>
      <c r="E56" s="36">
        <v>108</v>
      </c>
      <c r="F56" s="36">
        <v>94</v>
      </c>
      <c r="G56" s="37">
        <v>21</v>
      </c>
      <c r="H56" s="115"/>
      <c r="I56" s="115"/>
      <c r="J56" s="77"/>
    </row>
    <row r="57" spans="1:10" ht="18" customHeight="1">
      <c r="A57" s="224"/>
      <c r="B57" s="224"/>
      <c r="C57" s="224"/>
      <c r="D57" s="224"/>
      <c r="E57" s="224"/>
      <c r="F57" s="224"/>
      <c r="G57" s="224" t="s">
        <v>888</v>
      </c>
      <c r="H57" s="221"/>
      <c r="I57" s="221"/>
    </row>
  </sheetData>
  <mergeCells count="16">
    <mergeCell ref="B11:B12"/>
    <mergeCell ref="C11:F11"/>
    <mergeCell ref="A11:A12"/>
    <mergeCell ref="G11:G12"/>
    <mergeCell ref="C3:E3"/>
    <mergeCell ref="C4:E5"/>
    <mergeCell ref="C6:E7"/>
    <mergeCell ref="F3:I3"/>
    <mergeCell ref="F4:I5"/>
    <mergeCell ref="F6:I7"/>
    <mergeCell ref="C10:G10"/>
    <mergeCell ref="A1:C1"/>
    <mergeCell ref="A3:B3"/>
    <mergeCell ref="A4:B5"/>
    <mergeCell ref="A6:B7"/>
    <mergeCell ref="A9:D9"/>
  </mergeCells>
  <phoneticPr fontId="2"/>
  <pageMargins left="0.78740157480314965" right="0.78740157480314965" top="0.78740157480314965" bottom="0.59055118110236227" header="0.51181102362204722" footer="0.31496062992125984"/>
  <pageSetup paperSize="9" firstPageNumber="172" orientation="portrait" r:id="rId1"/>
  <headerFooter alignWithMargins="0">
    <oddFooter>&amp;C&amp;"ＭＳ 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view="pageBreakPreview" zoomScaleNormal="100" zoomScaleSheetLayoutView="100" workbookViewId="0">
      <selection activeCell="G38" sqref="G38:L38"/>
    </sheetView>
  </sheetViews>
  <sheetFormatPr defaultRowHeight="13.5" outlineLevelRow="1"/>
  <cols>
    <col min="1" max="1" width="8.5" customWidth="1"/>
    <col min="2" max="13" width="6.5" customWidth="1"/>
  </cols>
  <sheetData>
    <row r="1" spans="1:14" ht="22.5" customHeight="1">
      <c r="A1" s="417" t="s">
        <v>903</v>
      </c>
      <c r="B1" s="418"/>
      <c r="C1" s="418"/>
      <c r="D1" s="418"/>
      <c r="E1" s="418"/>
      <c r="F1" s="418"/>
    </row>
    <row r="2" spans="1:14" ht="22.5" customHeight="1" thickBot="1">
      <c r="A2" s="548" t="s">
        <v>720</v>
      </c>
      <c r="B2" s="548"/>
      <c r="C2" s="548"/>
      <c r="D2" s="548"/>
      <c r="E2" s="548"/>
      <c r="G2" s="416" t="s">
        <v>314</v>
      </c>
      <c r="H2" s="544"/>
      <c r="I2" s="544"/>
      <c r="J2" s="544"/>
      <c r="K2" s="544"/>
      <c r="L2" s="544"/>
      <c r="M2" s="544"/>
    </row>
    <row r="3" spans="1:14" ht="14.25" customHeight="1">
      <c r="A3" s="531" t="s">
        <v>244</v>
      </c>
      <c r="B3" s="419" t="s">
        <v>192</v>
      </c>
      <c r="C3" s="419" t="s">
        <v>246</v>
      </c>
      <c r="D3" s="419" t="s">
        <v>247</v>
      </c>
      <c r="E3" s="419" t="s">
        <v>193</v>
      </c>
      <c r="F3" s="419" t="s">
        <v>194</v>
      </c>
      <c r="G3" s="419" t="s">
        <v>248</v>
      </c>
      <c r="H3" s="57" t="s">
        <v>198</v>
      </c>
      <c r="I3" s="419" t="s">
        <v>249</v>
      </c>
      <c r="J3" s="57" t="s">
        <v>200</v>
      </c>
      <c r="K3" s="549" t="s">
        <v>195</v>
      </c>
      <c r="L3" s="419" t="s">
        <v>196</v>
      </c>
      <c r="M3" s="545" t="s">
        <v>197</v>
      </c>
      <c r="N3" s="3"/>
    </row>
    <row r="4" spans="1:14" ht="13.5" customHeight="1">
      <c r="A4" s="526"/>
      <c r="B4" s="423"/>
      <c r="C4" s="423"/>
      <c r="D4" s="423"/>
      <c r="E4" s="423"/>
      <c r="F4" s="423"/>
      <c r="G4" s="423"/>
      <c r="H4" s="58" t="s">
        <v>199</v>
      </c>
      <c r="I4" s="423"/>
      <c r="J4" s="174" t="s">
        <v>250</v>
      </c>
      <c r="K4" s="415"/>
      <c r="L4" s="423"/>
      <c r="M4" s="546"/>
      <c r="N4" s="3"/>
    </row>
    <row r="5" spans="1:14" ht="7.5" customHeight="1">
      <c r="A5" s="41"/>
      <c r="B5" s="411" t="s">
        <v>245</v>
      </c>
      <c r="C5" s="411" t="s">
        <v>43</v>
      </c>
      <c r="D5" s="407"/>
      <c r="E5" s="176"/>
      <c r="F5" s="408" t="s">
        <v>32</v>
      </c>
      <c r="G5" s="407"/>
      <c r="H5" s="176"/>
      <c r="I5" s="176"/>
      <c r="J5" s="176"/>
      <c r="K5" s="176"/>
      <c r="L5" s="408" t="s">
        <v>32</v>
      </c>
      <c r="M5" s="412" t="s">
        <v>32</v>
      </c>
      <c r="N5" s="2"/>
    </row>
    <row r="6" spans="1:14" s="6" customFormat="1" ht="21.75" hidden="1" customHeight="1" outlineLevel="1">
      <c r="A6" s="31" t="s">
        <v>205</v>
      </c>
      <c r="B6" s="413">
        <v>52</v>
      </c>
      <c r="C6" s="413" t="s">
        <v>53</v>
      </c>
      <c r="D6" s="413" t="s">
        <v>53</v>
      </c>
      <c r="E6" s="413">
        <v>6</v>
      </c>
      <c r="F6" s="413">
        <v>21</v>
      </c>
      <c r="G6" s="413">
        <v>6</v>
      </c>
      <c r="H6" s="413" t="s">
        <v>53</v>
      </c>
      <c r="I6" s="413" t="s">
        <v>53</v>
      </c>
      <c r="J6" s="413" t="s">
        <v>53</v>
      </c>
      <c r="K6" s="413">
        <v>19</v>
      </c>
      <c r="L6" s="413" t="s">
        <v>53</v>
      </c>
      <c r="M6" s="414" t="s">
        <v>53</v>
      </c>
      <c r="N6" s="75"/>
    </row>
    <row r="7" spans="1:14" s="6" customFormat="1" ht="21.75" hidden="1" customHeight="1" outlineLevel="1">
      <c r="A7" s="26" t="s">
        <v>208</v>
      </c>
      <c r="B7" s="409">
        <v>38</v>
      </c>
      <c r="C7" s="409">
        <v>2</v>
      </c>
      <c r="D7" s="409" t="s">
        <v>53</v>
      </c>
      <c r="E7" s="409">
        <v>6</v>
      </c>
      <c r="F7" s="409">
        <v>20</v>
      </c>
      <c r="G7" s="409">
        <v>2</v>
      </c>
      <c r="H7" s="409" t="s">
        <v>53</v>
      </c>
      <c r="I7" s="409" t="s">
        <v>53</v>
      </c>
      <c r="J7" s="409" t="s">
        <v>53</v>
      </c>
      <c r="K7" s="409">
        <v>8</v>
      </c>
      <c r="L7" s="409" t="s">
        <v>53</v>
      </c>
      <c r="M7" s="410" t="s">
        <v>53</v>
      </c>
      <c r="N7" s="75"/>
    </row>
    <row r="8" spans="1:14" s="6" customFormat="1" ht="21.75" hidden="1" customHeight="1" outlineLevel="1">
      <c r="A8" s="26" t="s">
        <v>209</v>
      </c>
      <c r="B8" s="409">
        <v>48</v>
      </c>
      <c r="C8" s="409" t="s">
        <v>53</v>
      </c>
      <c r="D8" s="543">
        <v>14</v>
      </c>
      <c r="E8" s="543"/>
      <c r="F8" s="543"/>
      <c r="G8" s="543">
        <v>34</v>
      </c>
      <c r="H8" s="543"/>
      <c r="I8" s="543"/>
      <c r="J8" s="543"/>
      <c r="K8" s="543"/>
      <c r="L8" s="543"/>
      <c r="M8" s="410" t="s">
        <v>53</v>
      </c>
      <c r="N8" s="75"/>
    </row>
    <row r="9" spans="1:14" s="6" customFormat="1" ht="21.75" hidden="1" customHeight="1" outlineLevel="1">
      <c r="A9" s="26" t="s">
        <v>210</v>
      </c>
      <c r="B9" s="409">
        <v>36</v>
      </c>
      <c r="C9" s="409" t="s">
        <v>53</v>
      </c>
      <c r="D9" s="543">
        <v>5</v>
      </c>
      <c r="E9" s="543"/>
      <c r="F9" s="543"/>
      <c r="G9" s="543">
        <v>31</v>
      </c>
      <c r="H9" s="543"/>
      <c r="I9" s="543"/>
      <c r="J9" s="543"/>
      <c r="K9" s="543"/>
      <c r="L9" s="543"/>
      <c r="M9" s="410" t="s">
        <v>53</v>
      </c>
      <c r="N9" s="75"/>
    </row>
    <row r="10" spans="1:14" s="6" customFormat="1" ht="21.75" hidden="1" customHeight="1" outlineLevel="1">
      <c r="A10" s="26" t="s">
        <v>211</v>
      </c>
      <c r="B10" s="409">
        <v>44</v>
      </c>
      <c r="C10" s="409">
        <v>2</v>
      </c>
      <c r="D10" s="543">
        <v>11</v>
      </c>
      <c r="E10" s="543"/>
      <c r="F10" s="543"/>
      <c r="G10" s="543">
        <v>31</v>
      </c>
      <c r="H10" s="543"/>
      <c r="I10" s="543"/>
      <c r="J10" s="543"/>
      <c r="K10" s="543"/>
      <c r="L10" s="543"/>
      <c r="M10" s="410" t="s">
        <v>53</v>
      </c>
      <c r="N10" s="75"/>
    </row>
    <row r="11" spans="1:14" s="6" customFormat="1" ht="21.75" hidden="1" customHeight="1" outlineLevel="1">
      <c r="A11" s="26" t="s">
        <v>212</v>
      </c>
      <c r="B11" s="409">
        <v>25</v>
      </c>
      <c r="C11" s="409" t="s">
        <v>53</v>
      </c>
      <c r="D11" s="543">
        <v>13</v>
      </c>
      <c r="E11" s="543"/>
      <c r="F11" s="543"/>
      <c r="G11" s="543">
        <v>11</v>
      </c>
      <c r="H11" s="543"/>
      <c r="I11" s="543"/>
      <c r="J11" s="543"/>
      <c r="K11" s="543"/>
      <c r="L11" s="543"/>
      <c r="M11" s="410">
        <v>1</v>
      </c>
      <c r="N11" s="75"/>
    </row>
    <row r="12" spans="1:14" s="6" customFormat="1" ht="21.75" hidden="1" customHeight="1" outlineLevel="1">
      <c r="A12" s="26" t="s">
        <v>213</v>
      </c>
      <c r="B12" s="409">
        <v>10</v>
      </c>
      <c r="C12" s="409" t="s">
        <v>53</v>
      </c>
      <c r="D12" s="543">
        <v>6</v>
      </c>
      <c r="E12" s="543"/>
      <c r="F12" s="543"/>
      <c r="G12" s="543">
        <v>4</v>
      </c>
      <c r="H12" s="543"/>
      <c r="I12" s="543"/>
      <c r="J12" s="543"/>
      <c r="K12" s="543"/>
      <c r="L12" s="543"/>
      <c r="M12" s="410" t="s">
        <v>53</v>
      </c>
      <c r="N12" s="75"/>
    </row>
    <row r="13" spans="1:14" s="6" customFormat="1" ht="21.75" hidden="1" customHeight="1" outlineLevel="1">
      <c r="A13" s="26" t="s">
        <v>214</v>
      </c>
      <c r="B13" s="409">
        <v>10</v>
      </c>
      <c r="C13" s="409" t="s">
        <v>53</v>
      </c>
      <c r="D13" s="543">
        <v>5</v>
      </c>
      <c r="E13" s="543"/>
      <c r="F13" s="543"/>
      <c r="G13" s="543">
        <v>5</v>
      </c>
      <c r="H13" s="543"/>
      <c r="I13" s="543"/>
      <c r="J13" s="543"/>
      <c r="K13" s="543"/>
      <c r="L13" s="543"/>
      <c r="M13" s="410" t="s">
        <v>53</v>
      </c>
      <c r="N13" s="75"/>
    </row>
    <row r="14" spans="1:14" s="6" customFormat="1" ht="21.75" hidden="1" customHeight="1" outlineLevel="1">
      <c r="A14" s="26" t="s">
        <v>215</v>
      </c>
      <c r="B14" s="409">
        <v>11</v>
      </c>
      <c r="C14" s="409" t="s">
        <v>53</v>
      </c>
      <c r="D14" s="543">
        <v>9</v>
      </c>
      <c r="E14" s="543"/>
      <c r="F14" s="543"/>
      <c r="G14" s="543">
        <v>2</v>
      </c>
      <c r="H14" s="543"/>
      <c r="I14" s="543"/>
      <c r="J14" s="543"/>
      <c r="K14" s="543"/>
      <c r="L14" s="543"/>
      <c r="M14" s="410" t="s">
        <v>53</v>
      </c>
      <c r="N14" s="75"/>
    </row>
    <row r="15" spans="1:14" s="6" customFormat="1" ht="21.75" hidden="1" customHeight="1" outlineLevel="1">
      <c r="A15" s="26" t="s">
        <v>216</v>
      </c>
      <c r="B15" s="409">
        <v>13</v>
      </c>
      <c r="C15" s="409" t="s">
        <v>53</v>
      </c>
      <c r="D15" s="543">
        <v>3</v>
      </c>
      <c r="E15" s="543"/>
      <c r="F15" s="543"/>
      <c r="G15" s="543">
        <v>10</v>
      </c>
      <c r="H15" s="543"/>
      <c r="I15" s="543"/>
      <c r="J15" s="543"/>
      <c r="K15" s="543"/>
      <c r="L15" s="543"/>
      <c r="M15" s="410" t="s">
        <v>53</v>
      </c>
      <c r="N15" s="75"/>
    </row>
    <row r="16" spans="1:14" s="6" customFormat="1" ht="21.75" hidden="1" customHeight="1" outlineLevel="1">
      <c r="A16" s="26" t="s">
        <v>217</v>
      </c>
      <c r="B16" s="409">
        <v>10</v>
      </c>
      <c r="C16" s="409">
        <v>1</v>
      </c>
      <c r="D16" s="543">
        <v>9</v>
      </c>
      <c r="E16" s="543"/>
      <c r="F16" s="543"/>
      <c r="G16" s="543" t="s">
        <v>251</v>
      </c>
      <c r="H16" s="543"/>
      <c r="I16" s="543"/>
      <c r="J16" s="543"/>
      <c r="K16" s="543"/>
      <c r="L16" s="543"/>
      <c r="M16" s="410" t="s">
        <v>53</v>
      </c>
      <c r="N16" s="75"/>
    </row>
    <row r="17" spans="1:19" s="6" customFormat="1" ht="21.75" hidden="1" customHeight="1" outlineLevel="1">
      <c r="A17" s="26" t="s">
        <v>218</v>
      </c>
      <c r="B17" s="409">
        <v>11</v>
      </c>
      <c r="C17" s="409" t="s">
        <v>53</v>
      </c>
      <c r="D17" s="543">
        <v>4</v>
      </c>
      <c r="E17" s="543"/>
      <c r="F17" s="543"/>
      <c r="G17" s="543">
        <v>7</v>
      </c>
      <c r="H17" s="543"/>
      <c r="I17" s="543"/>
      <c r="J17" s="543"/>
      <c r="K17" s="543"/>
      <c r="L17" s="543"/>
      <c r="M17" s="410" t="s">
        <v>53</v>
      </c>
      <c r="N17" s="75"/>
    </row>
    <row r="18" spans="1:19" s="6" customFormat="1" ht="21.75" hidden="1" customHeight="1" outlineLevel="1">
      <c r="A18" s="26" t="s">
        <v>219</v>
      </c>
      <c r="B18" s="409">
        <v>10</v>
      </c>
      <c r="C18" s="409" t="s">
        <v>53</v>
      </c>
      <c r="D18" s="543">
        <v>4</v>
      </c>
      <c r="E18" s="543"/>
      <c r="F18" s="543"/>
      <c r="G18" s="543">
        <v>6</v>
      </c>
      <c r="H18" s="543"/>
      <c r="I18" s="543"/>
      <c r="J18" s="543"/>
      <c r="K18" s="543"/>
      <c r="L18" s="543"/>
      <c r="M18" s="410" t="s">
        <v>53</v>
      </c>
      <c r="N18" s="75"/>
    </row>
    <row r="19" spans="1:19" s="6" customFormat="1" ht="21.75" hidden="1" customHeight="1" outlineLevel="1">
      <c r="A19" s="26" t="s">
        <v>220</v>
      </c>
      <c r="B19" s="409">
        <v>6</v>
      </c>
      <c r="C19" s="409" t="s">
        <v>53</v>
      </c>
      <c r="D19" s="543">
        <v>5</v>
      </c>
      <c r="E19" s="543"/>
      <c r="F19" s="543"/>
      <c r="G19" s="543">
        <v>1</v>
      </c>
      <c r="H19" s="543"/>
      <c r="I19" s="543"/>
      <c r="J19" s="543"/>
      <c r="K19" s="543"/>
      <c r="L19" s="543"/>
      <c r="M19" s="410" t="s">
        <v>53</v>
      </c>
      <c r="N19" s="75"/>
    </row>
    <row r="20" spans="1:19" s="6" customFormat="1" ht="21.75" hidden="1" customHeight="1" outlineLevel="1">
      <c r="A20" s="26" t="s">
        <v>550</v>
      </c>
      <c r="B20" s="409">
        <v>5</v>
      </c>
      <c r="C20" s="409" t="s">
        <v>53</v>
      </c>
      <c r="D20" s="543">
        <v>3</v>
      </c>
      <c r="E20" s="543"/>
      <c r="F20" s="543"/>
      <c r="G20" s="543">
        <v>2</v>
      </c>
      <c r="H20" s="543"/>
      <c r="I20" s="543"/>
      <c r="J20" s="543"/>
      <c r="K20" s="543"/>
      <c r="L20" s="543"/>
      <c r="M20" s="410" t="s">
        <v>53</v>
      </c>
      <c r="N20" s="75"/>
    </row>
    <row r="21" spans="1:19" s="6" customFormat="1" ht="21.75" hidden="1" customHeight="1" outlineLevel="1">
      <c r="A21" s="26" t="s">
        <v>221</v>
      </c>
      <c r="B21" s="409">
        <v>5</v>
      </c>
      <c r="C21" s="409">
        <v>1</v>
      </c>
      <c r="D21" s="543" t="s">
        <v>252</v>
      </c>
      <c r="E21" s="543"/>
      <c r="F21" s="543"/>
      <c r="G21" s="543">
        <v>4</v>
      </c>
      <c r="H21" s="543"/>
      <c r="I21" s="543"/>
      <c r="J21" s="543"/>
      <c r="K21" s="543"/>
      <c r="L21" s="543"/>
      <c r="M21" s="410" t="s">
        <v>53</v>
      </c>
      <c r="N21" s="75"/>
    </row>
    <row r="22" spans="1:19" s="6" customFormat="1" ht="21.75" hidden="1" customHeight="1" outlineLevel="1">
      <c r="A22" s="26" t="s">
        <v>222</v>
      </c>
      <c r="B22" s="409">
        <v>14</v>
      </c>
      <c r="C22" s="409" t="s">
        <v>53</v>
      </c>
      <c r="D22" s="543" t="s">
        <v>252</v>
      </c>
      <c r="E22" s="543"/>
      <c r="F22" s="543"/>
      <c r="G22" s="543">
        <v>14</v>
      </c>
      <c r="H22" s="543"/>
      <c r="I22" s="543"/>
      <c r="J22" s="543"/>
      <c r="K22" s="543"/>
      <c r="L22" s="543"/>
      <c r="M22" s="410" t="s">
        <v>53</v>
      </c>
      <c r="N22" s="75"/>
    </row>
    <row r="23" spans="1:19" s="6" customFormat="1" ht="21.75" hidden="1" customHeight="1" outlineLevel="1">
      <c r="A23" s="26" t="s">
        <v>223</v>
      </c>
      <c r="B23" s="409">
        <v>7</v>
      </c>
      <c r="C23" s="409">
        <v>1</v>
      </c>
      <c r="D23" s="543">
        <v>2</v>
      </c>
      <c r="E23" s="543"/>
      <c r="F23" s="543"/>
      <c r="G23" s="543">
        <v>4</v>
      </c>
      <c r="H23" s="543"/>
      <c r="I23" s="543"/>
      <c r="J23" s="543"/>
      <c r="K23" s="543"/>
      <c r="L23" s="543"/>
      <c r="M23" s="410" t="s">
        <v>53</v>
      </c>
      <c r="N23" s="75"/>
    </row>
    <row r="24" spans="1:19" s="6" customFormat="1" ht="21.75" hidden="1" customHeight="1" outlineLevel="1">
      <c r="A24" s="26" t="s">
        <v>224</v>
      </c>
      <c r="B24" s="409">
        <v>3</v>
      </c>
      <c r="C24" s="409" t="s">
        <v>53</v>
      </c>
      <c r="D24" s="543">
        <v>2</v>
      </c>
      <c r="E24" s="543"/>
      <c r="F24" s="543"/>
      <c r="G24" s="543">
        <v>1</v>
      </c>
      <c r="H24" s="543"/>
      <c r="I24" s="543"/>
      <c r="J24" s="543"/>
      <c r="K24" s="543"/>
      <c r="L24" s="543"/>
      <c r="M24" s="410" t="s">
        <v>53</v>
      </c>
      <c r="N24" s="75"/>
    </row>
    <row r="25" spans="1:19" s="6" customFormat="1" ht="21.75" hidden="1" customHeight="1" outlineLevel="1">
      <c r="A25" s="26" t="s">
        <v>225</v>
      </c>
      <c r="B25" s="409">
        <v>6</v>
      </c>
      <c r="C25" s="409" t="s">
        <v>53</v>
      </c>
      <c r="D25" s="543">
        <v>2</v>
      </c>
      <c r="E25" s="543"/>
      <c r="F25" s="543"/>
      <c r="G25" s="543">
        <v>4</v>
      </c>
      <c r="H25" s="543"/>
      <c r="I25" s="543"/>
      <c r="J25" s="543"/>
      <c r="K25" s="543"/>
      <c r="L25" s="543"/>
      <c r="M25" s="410" t="s">
        <v>53</v>
      </c>
      <c r="N25" s="75"/>
    </row>
    <row r="26" spans="1:19" s="6" customFormat="1" ht="21.75" hidden="1" customHeight="1" outlineLevel="1">
      <c r="A26" s="26" t="s">
        <v>226</v>
      </c>
      <c r="B26" s="409" t="s">
        <v>53</v>
      </c>
      <c r="C26" s="409" t="s">
        <v>53</v>
      </c>
      <c r="D26" s="543" t="s">
        <v>252</v>
      </c>
      <c r="E26" s="543"/>
      <c r="F26" s="543"/>
      <c r="G26" s="543" t="s">
        <v>251</v>
      </c>
      <c r="H26" s="543"/>
      <c r="I26" s="543"/>
      <c r="J26" s="543"/>
      <c r="K26" s="543"/>
      <c r="L26" s="543"/>
      <c r="M26" s="410" t="s">
        <v>53</v>
      </c>
      <c r="N26" s="75"/>
      <c r="S26" s="11"/>
    </row>
    <row r="27" spans="1:19" s="6" customFormat="1" ht="21.75" hidden="1" customHeight="1" outlineLevel="1">
      <c r="A27" s="111" t="s">
        <v>227</v>
      </c>
      <c r="B27" s="112">
        <v>2</v>
      </c>
      <c r="C27" s="112" t="s">
        <v>53</v>
      </c>
      <c r="D27" s="547">
        <v>2</v>
      </c>
      <c r="E27" s="547"/>
      <c r="F27" s="547"/>
      <c r="G27" s="547" t="s">
        <v>251</v>
      </c>
      <c r="H27" s="547"/>
      <c r="I27" s="547"/>
      <c r="J27" s="547"/>
      <c r="K27" s="547"/>
      <c r="L27" s="547"/>
      <c r="M27" s="113" t="s">
        <v>53</v>
      </c>
      <c r="N27" s="75"/>
    </row>
    <row r="28" spans="1:19" s="6" customFormat="1" ht="26.25" hidden="1" customHeight="1" outlineLevel="1">
      <c r="A28" s="31" t="s">
        <v>551</v>
      </c>
      <c r="B28" s="413">
        <v>3</v>
      </c>
      <c r="C28" s="413">
        <v>1</v>
      </c>
      <c r="D28" s="542" t="s">
        <v>252</v>
      </c>
      <c r="E28" s="542"/>
      <c r="F28" s="542"/>
      <c r="G28" s="542">
        <v>2</v>
      </c>
      <c r="H28" s="542"/>
      <c r="I28" s="542"/>
      <c r="J28" s="542"/>
      <c r="K28" s="542"/>
      <c r="L28" s="542"/>
      <c r="M28" s="414" t="s">
        <v>53</v>
      </c>
      <c r="N28" s="75"/>
    </row>
    <row r="29" spans="1:19" s="6" customFormat="1" ht="26.25" hidden="1" customHeight="1" outlineLevel="1">
      <c r="A29" s="26" t="s">
        <v>228</v>
      </c>
      <c r="B29" s="409">
        <v>2</v>
      </c>
      <c r="C29" s="409">
        <v>1</v>
      </c>
      <c r="D29" s="543" t="s">
        <v>252</v>
      </c>
      <c r="E29" s="543"/>
      <c r="F29" s="543"/>
      <c r="G29" s="543" t="s">
        <v>251</v>
      </c>
      <c r="H29" s="543"/>
      <c r="I29" s="543"/>
      <c r="J29" s="543"/>
      <c r="K29" s="543"/>
      <c r="L29" s="543"/>
      <c r="M29" s="410">
        <v>1</v>
      </c>
      <c r="N29" s="75"/>
    </row>
    <row r="30" spans="1:19" s="6" customFormat="1" ht="26.25" hidden="1" customHeight="1" outlineLevel="1">
      <c r="A30" s="26" t="s">
        <v>229</v>
      </c>
      <c r="B30" s="409" t="s">
        <v>53</v>
      </c>
      <c r="C30" s="409" t="s">
        <v>53</v>
      </c>
      <c r="D30" s="543" t="s">
        <v>252</v>
      </c>
      <c r="E30" s="543"/>
      <c r="F30" s="543"/>
      <c r="G30" s="543" t="s">
        <v>251</v>
      </c>
      <c r="H30" s="543"/>
      <c r="I30" s="543"/>
      <c r="J30" s="543"/>
      <c r="K30" s="543"/>
      <c r="L30" s="543"/>
      <c r="M30" s="410" t="s">
        <v>53</v>
      </c>
      <c r="N30" s="75"/>
    </row>
    <row r="31" spans="1:19" s="6" customFormat="1" ht="26.25" hidden="1" customHeight="1" outlineLevel="1">
      <c r="A31" s="26" t="s">
        <v>230</v>
      </c>
      <c r="B31" s="409">
        <v>4</v>
      </c>
      <c r="C31" s="409" t="s">
        <v>53</v>
      </c>
      <c r="D31" s="543">
        <v>4</v>
      </c>
      <c r="E31" s="543"/>
      <c r="F31" s="543"/>
      <c r="G31" s="543" t="s">
        <v>251</v>
      </c>
      <c r="H31" s="543"/>
      <c r="I31" s="543"/>
      <c r="J31" s="543"/>
      <c r="K31" s="543"/>
      <c r="L31" s="543"/>
      <c r="M31" s="410" t="s">
        <v>53</v>
      </c>
      <c r="N31" s="75"/>
    </row>
    <row r="32" spans="1:19" s="6" customFormat="1" ht="26.25" hidden="1" customHeight="1" outlineLevel="1">
      <c r="A32" s="111" t="s">
        <v>231</v>
      </c>
      <c r="B32" s="112">
        <v>1</v>
      </c>
      <c r="C32" s="112" t="s">
        <v>53</v>
      </c>
      <c r="D32" s="547" t="s">
        <v>252</v>
      </c>
      <c r="E32" s="547"/>
      <c r="F32" s="547"/>
      <c r="G32" s="547">
        <v>1</v>
      </c>
      <c r="H32" s="547"/>
      <c r="I32" s="547"/>
      <c r="J32" s="547"/>
      <c r="K32" s="547"/>
      <c r="L32" s="547"/>
      <c r="M32" s="113" t="s">
        <v>53</v>
      </c>
      <c r="N32" s="75"/>
    </row>
    <row r="33" spans="1:14" s="6" customFormat="1" ht="26.25" customHeight="1" collapsed="1">
      <c r="A33" s="31" t="s">
        <v>861</v>
      </c>
      <c r="B33" s="413" t="s">
        <v>53</v>
      </c>
      <c r="C33" s="413" t="s">
        <v>53</v>
      </c>
      <c r="D33" s="542" t="s">
        <v>252</v>
      </c>
      <c r="E33" s="542"/>
      <c r="F33" s="542"/>
      <c r="G33" s="542" t="s">
        <v>251</v>
      </c>
      <c r="H33" s="542"/>
      <c r="I33" s="542"/>
      <c r="J33" s="542"/>
      <c r="K33" s="542"/>
      <c r="L33" s="542"/>
      <c r="M33" s="414" t="s">
        <v>53</v>
      </c>
      <c r="N33" s="75"/>
    </row>
    <row r="34" spans="1:14" ht="26.25" customHeight="1">
      <c r="A34" s="26" t="s">
        <v>232</v>
      </c>
      <c r="B34" s="409" t="s">
        <v>53</v>
      </c>
      <c r="C34" s="409" t="s">
        <v>53</v>
      </c>
      <c r="D34" s="543" t="s">
        <v>252</v>
      </c>
      <c r="E34" s="543"/>
      <c r="F34" s="543"/>
      <c r="G34" s="543" t="s">
        <v>251</v>
      </c>
      <c r="H34" s="543"/>
      <c r="I34" s="543"/>
      <c r="J34" s="543"/>
      <c r="K34" s="543"/>
      <c r="L34" s="543"/>
      <c r="M34" s="410" t="s">
        <v>53</v>
      </c>
      <c r="N34" s="75"/>
    </row>
    <row r="35" spans="1:14" ht="26.25" customHeight="1">
      <c r="A35" s="26" t="s">
        <v>233</v>
      </c>
      <c r="B35" s="409" t="s">
        <v>53</v>
      </c>
      <c r="C35" s="409" t="s">
        <v>53</v>
      </c>
      <c r="D35" s="543" t="s">
        <v>252</v>
      </c>
      <c r="E35" s="543"/>
      <c r="F35" s="543"/>
      <c r="G35" s="543" t="s">
        <v>251</v>
      </c>
      <c r="H35" s="543"/>
      <c r="I35" s="543"/>
      <c r="J35" s="543"/>
      <c r="K35" s="543"/>
      <c r="L35" s="543"/>
      <c r="M35" s="410" t="s">
        <v>53</v>
      </c>
      <c r="N35" s="75"/>
    </row>
    <row r="36" spans="1:14" ht="26.25" customHeight="1">
      <c r="A36" s="26" t="s">
        <v>234</v>
      </c>
      <c r="B36" s="409" t="s">
        <v>53</v>
      </c>
      <c r="C36" s="409" t="s">
        <v>53</v>
      </c>
      <c r="D36" s="543" t="s">
        <v>252</v>
      </c>
      <c r="E36" s="543"/>
      <c r="F36" s="543"/>
      <c r="G36" s="543" t="s">
        <v>251</v>
      </c>
      <c r="H36" s="543"/>
      <c r="I36" s="543"/>
      <c r="J36" s="543"/>
      <c r="K36" s="543"/>
      <c r="L36" s="543"/>
      <c r="M36" s="410" t="s">
        <v>53</v>
      </c>
      <c r="N36" s="75"/>
    </row>
    <row r="37" spans="1:14" ht="26.25" customHeight="1">
      <c r="A37" s="26" t="s">
        <v>235</v>
      </c>
      <c r="B37" s="409" t="s">
        <v>53</v>
      </c>
      <c r="C37" s="409" t="s">
        <v>53</v>
      </c>
      <c r="D37" s="543" t="s">
        <v>252</v>
      </c>
      <c r="E37" s="543"/>
      <c r="F37" s="543"/>
      <c r="G37" s="543" t="s">
        <v>251</v>
      </c>
      <c r="H37" s="543"/>
      <c r="I37" s="543"/>
      <c r="J37" s="543"/>
      <c r="K37" s="543"/>
      <c r="L37" s="543"/>
      <c r="M37" s="410" t="s">
        <v>53</v>
      </c>
      <c r="N37" s="75"/>
    </row>
    <row r="38" spans="1:14" s="6" customFormat="1" ht="26.25" customHeight="1">
      <c r="A38" s="26" t="s">
        <v>236</v>
      </c>
      <c r="B38" s="409">
        <v>2</v>
      </c>
      <c r="C38" s="409" t="s">
        <v>53</v>
      </c>
      <c r="D38" s="543" t="s">
        <v>544</v>
      </c>
      <c r="E38" s="543"/>
      <c r="F38" s="543"/>
      <c r="G38" s="543">
        <v>2</v>
      </c>
      <c r="H38" s="543"/>
      <c r="I38" s="543"/>
      <c r="J38" s="543"/>
      <c r="K38" s="543"/>
      <c r="L38" s="543"/>
      <c r="M38" s="410" t="s">
        <v>53</v>
      </c>
      <c r="N38" s="75"/>
    </row>
    <row r="39" spans="1:14" ht="26.25" customHeight="1">
      <c r="A39" s="26" t="s">
        <v>545</v>
      </c>
      <c r="B39" s="409" t="s">
        <v>53</v>
      </c>
      <c r="C39" s="409" t="s">
        <v>53</v>
      </c>
      <c r="D39" s="543" t="s">
        <v>251</v>
      </c>
      <c r="E39" s="543"/>
      <c r="F39" s="543"/>
      <c r="G39" s="543" t="s">
        <v>251</v>
      </c>
      <c r="H39" s="543"/>
      <c r="I39" s="543"/>
      <c r="J39" s="543"/>
      <c r="K39" s="543"/>
      <c r="L39" s="543"/>
      <c r="M39" s="410" t="s">
        <v>53</v>
      </c>
      <c r="N39" s="75"/>
    </row>
    <row r="40" spans="1:14" ht="26.25" customHeight="1">
      <c r="A40" s="26" t="s">
        <v>546</v>
      </c>
      <c r="B40" s="409" t="s">
        <v>53</v>
      </c>
      <c r="C40" s="409" t="s">
        <v>53</v>
      </c>
      <c r="D40" s="543" t="s">
        <v>251</v>
      </c>
      <c r="E40" s="543"/>
      <c r="F40" s="543"/>
      <c r="G40" s="543" t="s">
        <v>251</v>
      </c>
      <c r="H40" s="543"/>
      <c r="I40" s="543"/>
      <c r="J40" s="543"/>
      <c r="K40" s="543"/>
      <c r="L40" s="543"/>
      <c r="M40" s="410" t="s">
        <v>53</v>
      </c>
      <c r="N40" s="75"/>
    </row>
    <row r="41" spans="1:14" ht="26.25" customHeight="1">
      <c r="A41" s="26" t="s">
        <v>547</v>
      </c>
      <c r="B41" s="409">
        <v>1</v>
      </c>
      <c r="C41" s="409" t="s">
        <v>53</v>
      </c>
      <c r="D41" s="543" t="s">
        <v>251</v>
      </c>
      <c r="E41" s="543"/>
      <c r="F41" s="543"/>
      <c r="G41" s="543" t="s">
        <v>251</v>
      </c>
      <c r="H41" s="543"/>
      <c r="I41" s="543"/>
      <c r="J41" s="543"/>
      <c r="K41" s="543"/>
      <c r="L41" s="543"/>
      <c r="M41" s="410">
        <v>1</v>
      </c>
      <c r="N41" s="75"/>
    </row>
    <row r="42" spans="1:14" ht="26.25" customHeight="1">
      <c r="A42" s="26" t="s">
        <v>548</v>
      </c>
      <c r="B42" s="409" t="s">
        <v>53</v>
      </c>
      <c r="C42" s="409" t="s">
        <v>53</v>
      </c>
      <c r="D42" s="543" t="s">
        <v>251</v>
      </c>
      <c r="E42" s="543"/>
      <c r="F42" s="543"/>
      <c r="G42" s="543" t="s">
        <v>251</v>
      </c>
      <c r="H42" s="543"/>
      <c r="I42" s="543"/>
      <c r="J42" s="543"/>
      <c r="K42" s="543"/>
      <c r="L42" s="543"/>
      <c r="M42" s="410" t="s">
        <v>53</v>
      </c>
      <c r="N42" s="75"/>
    </row>
    <row r="43" spans="1:14" ht="26.25" customHeight="1">
      <c r="A43" s="26" t="s">
        <v>879</v>
      </c>
      <c r="B43" s="409" t="s">
        <v>53</v>
      </c>
      <c r="C43" s="409" t="s">
        <v>53</v>
      </c>
      <c r="D43" s="543" t="s">
        <v>251</v>
      </c>
      <c r="E43" s="543"/>
      <c r="F43" s="543"/>
      <c r="G43" s="543" t="s">
        <v>251</v>
      </c>
      <c r="H43" s="543"/>
      <c r="I43" s="543"/>
      <c r="J43" s="543"/>
      <c r="K43" s="543"/>
      <c r="L43" s="543"/>
      <c r="M43" s="410" t="s">
        <v>53</v>
      </c>
      <c r="N43" s="75"/>
    </row>
    <row r="44" spans="1:14" ht="26.25" customHeight="1">
      <c r="A44" s="26" t="s">
        <v>862</v>
      </c>
      <c r="B44" s="409">
        <v>1</v>
      </c>
      <c r="C44" s="409" t="s">
        <v>53</v>
      </c>
      <c r="D44" s="543" t="s">
        <v>251</v>
      </c>
      <c r="E44" s="543"/>
      <c r="F44" s="543"/>
      <c r="G44" s="543">
        <v>1</v>
      </c>
      <c r="H44" s="543"/>
      <c r="I44" s="543"/>
      <c r="J44" s="543"/>
      <c r="K44" s="543"/>
      <c r="L44" s="543"/>
      <c r="M44" s="410" t="s">
        <v>53</v>
      </c>
      <c r="N44" s="75"/>
    </row>
    <row r="45" spans="1:14" ht="26.25" customHeight="1">
      <c r="A45" s="26" t="s">
        <v>863</v>
      </c>
      <c r="B45" s="409" t="s">
        <v>53</v>
      </c>
      <c r="C45" s="409" t="s">
        <v>53</v>
      </c>
      <c r="D45" s="543" t="s">
        <v>251</v>
      </c>
      <c r="E45" s="543"/>
      <c r="F45" s="543"/>
      <c r="G45" s="543" t="s">
        <v>251</v>
      </c>
      <c r="H45" s="543"/>
      <c r="I45" s="543"/>
      <c r="J45" s="543"/>
      <c r="K45" s="543"/>
      <c r="L45" s="543"/>
      <c r="M45" s="410" t="s">
        <v>53</v>
      </c>
      <c r="N45" s="75"/>
    </row>
    <row r="46" spans="1:14" ht="26.25" customHeight="1">
      <c r="A46" s="26" t="s">
        <v>864</v>
      </c>
      <c r="B46" s="409" t="s">
        <v>53</v>
      </c>
      <c r="C46" s="409" t="s">
        <v>53</v>
      </c>
      <c r="D46" s="543" t="s">
        <v>251</v>
      </c>
      <c r="E46" s="543"/>
      <c r="F46" s="543"/>
      <c r="G46" s="543" t="s">
        <v>251</v>
      </c>
      <c r="H46" s="543"/>
      <c r="I46" s="543"/>
      <c r="J46" s="543"/>
      <c r="K46" s="543"/>
      <c r="L46" s="543"/>
      <c r="M46" s="410" t="s">
        <v>53</v>
      </c>
      <c r="N46" s="75"/>
    </row>
    <row r="47" spans="1:14" ht="26.25" customHeight="1">
      <c r="A47" s="26" t="s">
        <v>865</v>
      </c>
      <c r="B47" s="409" t="s">
        <v>53</v>
      </c>
      <c r="C47" s="409" t="s">
        <v>53</v>
      </c>
      <c r="D47" s="543" t="s">
        <v>251</v>
      </c>
      <c r="E47" s="543"/>
      <c r="F47" s="543"/>
      <c r="G47" s="543" t="s">
        <v>251</v>
      </c>
      <c r="H47" s="543"/>
      <c r="I47" s="543"/>
      <c r="J47" s="543"/>
      <c r="K47" s="543"/>
      <c r="L47" s="543"/>
      <c r="M47" s="410" t="s">
        <v>53</v>
      </c>
      <c r="N47" s="75"/>
    </row>
    <row r="48" spans="1:14" ht="26.25" customHeight="1" thickBot="1">
      <c r="A48" s="27" t="s">
        <v>866</v>
      </c>
      <c r="B48" s="36" t="s">
        <v>53</v>
      </c>
      <c r="C48" s="36" t="s">
        <v>53</v>
      </c>
      <c r="D48" s="550" t="s">
        <v>251</v>
      </c>
      <c r="E48" s="550"/>
      <c r="F48" s="550"/>
      <c r="G48" s="550" t="s">
        <v>885</v>
      </c>
      <c r="H48" s="550"/>
      <c r="I48" s="550"/>
      <c r="J48" s="550"/>
      <c r="K48" s="550"/>
      <c r="L48" s="550"/>
      <c r="M48" s="37" t="s">
        <v>53</v>
      </c>
      <c r="N48" s="75"/>
    </row>
    <row r="49" spans="1:13" ht="18" customHeight="1">
      <c r="A49" s="9"/>
      <c r="B49" s="8"/>
      <c r="C49" s="8"/>
      <c r="D49" s="8"/>
      <c r="E49" s="8"/>
      <c r="F49" s="8"/>
      <c r="G49" s="8"/>
      <c r="H49" s="541" t="s">
        <v>724</v>
      </c>
      <c r="I49" s="541"/>
      <c r="J49" s="541"/>
      <c r="K49" s="541"/>
      <c r="L49" s="541"/>
      <c r="M49" s="541"/>
    </row>
    <row r="50" spans="1:13" ht="14.2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4"/>
      <c r="L50" s="4"/>
      <c r="M50" s="4"/>
    </row>
  </sheetData>
  <mergeCells count="97">
    <mergeCell ref="D38:F38"/>
    <mergeCell ref="G31:L31"/>
    <mergeCell ref="G32:L32"/>
    <mergeCell ref="G38:L38"/>
    <mergeCell ref="D36:F36"/>
    <mergeCell ref="D37:F37"/>
    <mergeCell ref="D31:F31"/>
    <mergeCell ref="D48:F48"/>
    <mergeCell ref="G48:L48"/>
    <mergeCell ref="D39:F39"/>
    <mergeCell ref="G39:L39"/>
    <mergeCell ref="D40:F40"/>
    <mergeCell ref="G40:L40"/>
    <mergeCell ref="D41:F41"/>
    <mergeCell ref="G41:L41"/>
    <mergeCell ref="D42:F42"/>
    <mergeCell ref="G42:L42"/>
    <mergeCell ref="D43:F43"/>
    <mergeCell ref="D44:F44"/>
    <mergeCell ref="D45:F45"/>
    <mergeCell ref="D46:F46"/>
    <mergeCell ref="D47:F47"/>
    <mergeCell ref="L3:L4"/>
    <mergeCell ref="I3:I4"/>
    <mergeCell ref="K3:K4"/>
    <mergeCell ref="E3:E4"/>
    <mergeCell ref="F3:F4"/>
    <mergeCell ref="G26:L26"/>
    <mergeCell ref="D8:F8"/>
    <mergeCell ref="G8:L8"/>
    <mergeCell ref="D11:F11"/>
    <mergeCell ref="G10:L10"/>
    <mergeCell ref="G11:L11"/>
    <mergeCell ref="G9:L9"/>
    <mergeCell ref="D10:F10"/>
    <mergeCell ref="G23:L23"/>
    <mergeCell ref="G12:L12"/>
    <mergeCell ref="G13:L13"/>
    <mergeCell ref="G14:L14"/>
    <mergeCell ref="G17:L17"/>
    <mergeCell ref="A2:E2"/>
    <mergeCell ref="D9:F9"/>
    <mergeCell ref="D26:F26"/>
    <mergeCell ref="D19:F19"/>
    <mergeCell ref="D20:F20"/>
    <mergeCell ref="D21:F21"/>
    <mergeCell ref="D22:F22"/>
    <mergeCell ref="D23:F23"/>
    <mergeCell ref="D24:F24"/>
    <mergeCell ref="A3:A4"/>
    <mergeCell ref="B3:B4"/>
    <mergeCell ref="C3:C4"/>
    <mergeCell ref="D12:F12"/>
    <mergeCell ref="D13:F13"/>
    <mergeCell ref="D3:D4"/>
    <mergeCell ref="G27:L27"/>
    <mergeCell ref="D35:F35"/>
    <mergeCell ref="D25:F25"/>
    <mergeCell ref="G24:L24"/>
    <mergeCell ref="D33:F33"/>
    <mergeCell ref="D34:F34"/>
    <mergeCell ref="G29:L29"/>
    <mergeCell ref="G30:L30"/>
    <mergeCell ref="D32:F32"/>
    <mergeCell ref="G35:L35"/>
    <mergeCell ref="D27:F27"/>
    <mergeCell ref="D28:F28"/>
    <mergeCell ref="D29:F29"/>
    <mergeCell ref="D30:F30"/>
    <mergeCell ref="G28:L28"/>
    <mergeCell ref="G25:L25"/>
    <mergeCell ref="A1:F1"/>
    <mergeCell ref="G2:M2"/>
    <mergeCell ref="G16:L16"/>
    <mergeCell ref="G21:L21"/>
    <mergeCell ref="G22:L22"/>
    <mergeCell ref="G15:L15"/>
    <mergeCell ref="D15:F15"/>
    <mergeCell ref="D16:F16"/>
    <mergeCell ref="D17:F17"/>
    <mergeCell ref="D18:F18"/>
    <mergeCell ref="G18:L18"/>
    <mergeCell ref="G19:L19"/>
    <mergeCell ref="G20:L20"/>
    <mergeCell ref="D14:F14"/>
    <mergeCell ref="M3:M4"/>
    <mergeCell ref="G3:G4"/>
    <mergeCell ref="H49:M49"/>
    <mergeCell ref="G33:L33"/>
    <mergeCell ref="G34:L34"/>
    <mergeCell ref="G36:L36"/>
    <mergeCell ref="G37:L37"/>
    <mergeCell ref="G43:L43"/>
    <mergeCell ref="G44:L44"/>
    <mergeCell ref="G45:L45"/>
    <mergeCell ref="G46:L46"/>
    <mergeCell ref="G47:L47"/>
  </mergeCells>
  <phoneticPr fontId="2"/>
  <pageMargins left="0.78740157480314965" right="0.78740157480314965" top="0.78740157480314965" bottom="0.59055118110236227" header="0.51181102362204722" footer="0.31496062992125984"/>
  <pageSetup paperSize="9" firstPageNumber="173" pageOrder="overThenDown" orientation="portrait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view="pageBreakPreview" zoomScaleNormal="100" zoomScaleSheetLayoutView="100" workbookViewId="0">
      <selection activeCell="E44" sqref="E44"/>
    </sheetView>
  </sheetViews>
  <sheetFormatPr defaultRowHeight="13.5" outlineLevelRow="1"/>
  <cols>
    <col min="1" max="1" width="12.25" style="401" bestFit="1" customWidth="1"/>
    <col min="2" max="19" width="8.25" style="401" customWidth="1"/>
    <col min="20" max="16384" width="9" style="401"/>
  </cols>
  <sheetData>
    <row r="1" spans="1:19" ht="45" customHeight="1" thickBot="1">
      <c r="A1" s="551" t="s">
        <v>721</v>
      </c>
      <c r="B1" s="551"/>
      <c r="C1" s="551"/>
      <c r="D1" s="551"/>
      <c r="E1" s="551"/>
      <c r="F1" s="551"/>
      <c r="M1" s="539" t="s">
        <v>922</v>
      </c>
      <c r="N1" s="539"/>
      <c r="O1" s="539"/>
      <c r="P1" s="539"/>
      <c r="Q1" s="539"/>
      <c r="R1" s="539"/>
      <c r="S1" s="539"/>
    </row>
    <row r="2" spans="1:19" ht="14.25" customHeight="1">
      <c r="A2" s="20"/>
      <c r="B2" s="419" t="s">
        <v>169</v>
      </c>
      <c r="C2" s="419"/>
      <c r="D2" s="419"/>
      <c r="E2" s="555" t="s">
        <v>170</v>
      </c>
      <c r="F2" s="555"/>
      <c r="G2" s="555"/>
      <c r="H2" s="555"/>
      <c r="I2" s="453"/>
      <c r="J2" s="553" t="s">
        <v>171</v>
      </c>
      <c r="K2" s="554"/>
      <c r="L2" s="554"/>
      <c r="M2" s="554"/>
      <c r="N2" s="554"/>
      <c r="O2" s="554"/>
      <c r="P2" s="554"/>
      <c r="Q2" s="419" t="s">
        <v>83</v>
      </c>
      <c r="R2" s="419"/>
      <c r="S2" s="422"/>
    </row>
    <row r="3" spans="1:19" ht="13.5" customHeight="1">
      <c r="A3" s="28" t="s">
        <v>172</v>
      </c>
      <c r="B3" s="423"/>
      <c r="C3" s="423"/>
      <c r="D3" s="423"/>
      <c r="E3" s="431" t="s">
        <v>173</v>
      </c>
      <c r="F3" s="431"/>
      <c r="G3" s="431"/>
      <c r="H3" s="431" t="s">
        <v>168</v>
      </c>
      <c r="I3" s="431"/>
      <c r="J3" s="431"/>
      <c r="K3" s="431" t="s">
        <v>174</v>
      </c>
      <c r="L3" s="431"/>
      <c r="M3" s="431"/>
      <c r="N3" s="431" t="s">
        <v>175</v>
      </c>
      <c r="O3" s="431"/>
      <c r="P3" s="431"/>
      <c r="Q3" s="423"/>
      <c r="R3" s="423"/>
      <c r="S3" s="430"/>
    </row>
    <row r="4" spans="1:19">
      <c r="A4" s="17"/>
      <c r="B4" s="388" t="s">
        <v>176</v>
      </c>
      <c r="C4" s="388" t="s">
        <v>177</v>
      </c>
      <c r="D4" s="388" t="s">
        <v>178</v>
      </c>
      <c r="E4" s="388" t="s">
        <v>176</v>
      </c>
      <c r="F4" s="388" t="s">
        <v>177</v>
      </c>
      <c r="G4" s="388" t="s">
        <v>178</v>
      </c>
      <c r="H4" s="388" t="s">
        <v>176</v>
      </c>
      <c r="I4" s="388" t="s">
        <v>177</v>
      </c>
      <c r="J4" s="388" t="s">
        <v>178</v>
      </c>
      <c r="K4" s="388" t="s">
        <v>176</v>
      </c>
      <c r="L4" s="388" t="s">
        <v>177</v>
      </c>
      <c r="M4" s="388" t="s">
        <v>178</v>
      </c>
      <c r="N4" s="388" t="s">
        <v>176</v>
      </c>
      <c r="O4" s="388" t="s">
        <v>177</v>
      </c>
      <c r="P4" s="388" t="s">
        <v>178</v>
      </c>
      <c r="Q4" s="388" t="s">
        <v>176</v>
      </c>
      <c r="R4" s="388" t="s">
        <v>177</v>
      </c>
      <c r="S4" s="389" t="s">
        <v>178</v>
      </c>
    </row>
    <row r="5" spans="1:19" ht="7.5" customHeight="1">
      <c r="A5" s="41"/>
      <c r="B5" s="394" t="s">
        <v>179</v>
      </c>
      <c r="C5" s="394" t="s">
        <v>919</v>
      </c>
      <c r="D5" s="394" t="s">
        <v>919</v>
      </c>
      <c r="E5" s="394" t="s">
        <v>920</v>
      </c>
      <c r="F5" s="394" t="s">
        <v>920</v>
      </c>
      <c r="G5" s="394" t="s">
        <v>920</v>
      </c>
      <c r="H5" s="394" t="s">
        <v>920</v>
      </c>
      <c r="I5" s="394" t="s">
        <v>920</v>
      </c>
      <c r="J5" s="394" t="s">
        <v>920</v>
      </c>
      <c r="K5" s="394" t="s">
        <v>920</v>
      </c>
      <c r="L5" s="394" t="s">
        <v>920</v>
      </c>
      <c r="M5" s="394" t="s">
        <v>920</v>
      </c>
      <c r="N5" s="394" t="s">
        <v>919</v>
      </c>
      <c r="O5" s="394" t="s">
        <v>920</v>
      </c>
      <c r="P5" s="394" t="s">
        <v>920</v>
      </c>
      <c r="Q5" s="394" t="s">
        <v>919</v>
      </c>
      <c r="R5" s="394" t="s">
        <v>920</v>
      </c>
      <c r="S5" s="395" t="s">
        <v>920</v>
      </c>
    </row>
    <row r="6" spans="1:19" s="402" customFormat="1" ht="21" hidden="1" customHeight="1" outlineLevel="1">
      <c r="A6" s="31" t="s">
        <v>202</v>
      </c>
      <c r="B6" s="396">
        <v>409</v>
      </c>
      <c r="C6" s="396">
        <v>207</v>
      </c>
      <c r="D6" s="396">
        <v>202</v>
      </c>
      <c r="E6" s="396">
        <v>320</v>
      </c>
      <c r="F6" s="396">
        <v>170</v>
      </c>
      <c r="G6" s="396">
        <v>150</v>
      </c>
      <c r="H6" s="396">
        <v>6</v>
      </c>
      <c r="I6" s="396">
        <v>4</v>
      </c>
      <c r="J6" s="396">
        <v>2</v>
      </c>
      <c r="K6" s="396">
        <v>1</v>
      </c>
      <c r="L6" s="396">
        <v>1</v>
      </c>
      <c r="M6" s="396" t="s">
        <v>50</v>
      </c>
      <c r="N6" s="396">
        <v>327</v>
      </c>
      <c r="O6" s="396">
        <v>175</v>
      </c>
      <c r="P6" s="396">
        <v>152</v>
      </c>
      <c r="Q6" s="396">
        <v>32</v>
      </c>
      <c r="R6" s="396">
        <v>10</v>
      </c>
      <c r="S6" s="397">
        <v>22</v>
      </c>
    </row>
    <row r="7" spans="1:19" s="402" customFormat="1" ht="21" hidden="1" customHeight="1" outlineLevel="1">
      <c r="A7" s="26" t="s">
        <v>3</v>
      </c>
      <c r="B7" s="398">
        <v>445</v>
      </c>
      <c r="C7" s="398">
        <v>228</v>
      </c>
      <c r="D7" s="398">
        <v>217</v>
      </c>
      <c r="E7" s="398">
        <v>345</v>
      </c>
      <c r="F7" s="398">
        <v>183</v>
      </c>
      <c r="G7" s="398">
        <v>162</v>
      </c>
      <c r="H7" s="398">
        <v>26</v>
      </c>
      <c r="I7" s="398">
        <v>9</v>
      </c>
      <c r="J7" s="398">
        <v>17</v>
      </c>
      <c r="K7" s="398">
        <v>3</v>
      </c>
      <c r="L7" s="398">
        <v>3</v>
      </c>
      <c r="M7" s="398" t="s">
        <v>50</v>
      </c>
      <c r="N7" s="398">
        <v>374</v>
      </c>
      <c r="O7" s="398">
        <v>195</v>
      </c>
      <c r="P7" s="398">
        <v>179</v>
      </c>
      <c r="Q7" s="398">
        <v>25</v>
      </c>
      <c r="R7" s="398">
        <v>12</v>
      </c>
      <c r="S7" s="399">
        <v>13</v>
      </c>
    </row>
    <row r="8" spans="1:19" s="402" customFormat="1" ht="21" hidden="1" customHeight="1" outlineLevel="1">
      <c r="A8" s="26" t="s">
        <v>4</v>
      </c>
      <c r="B8" s="398">
        <v>391</v>
      </c>
      <c r="C8" s="398">
        <v>188</v>
      </c>
      <c r="D8" s="398">
        <v>203</v>
      </c>
      <c r="E8" s="398">
        <v>304</v>
      </c>
      <c r="F8" s="398">
        <v>152</v>
      </c>
      <c r="G8" s="398">
        <v>152</v>
      </c>
      <c r="H8" s="398">
        <v>33</v>
      </c>
      <c r="I8" s="398">
        <v>9</v>
      </c>
      <c r="J8" s="398">
        <v>24</v>
      </c>
      <c r="K8" s="398">
        <v>3</v>
      </c>
      <c r="L8" s="398">
        <v>2</v>
      </c>
      <c r="M8" s="398">
        <v>1</v>
      </c>
      <c r="N8" s="398">
        <v>340</v>
      </c>
      <c r="O8" s="398">
        <v>163</v>
      </c>
      <c r="P8" s="398">
        <v>177</v>
      </c>
      <c r="Q8" s="398">
        <v>16</v>
      </c>
      <c r="R8" s="398">
        <v>5</v>
      </c>
      <c r="S8" s="399">
        <v>11</v>
      </c>
    </row>
    <row r="9" spans="1:19" s="402" customFormat="1" ht="21" hidden="1" customHeight="1" outlineLevel="1">
      <c r="A9" s="26" t="s">
        <v>5</v>
      </c>
      <c r="B9" s="398">
        <v>460</v>
      </c>
      <c r="C9" s="398">
        <v>223</v>
      </c>
      <c r="D9" s="398">
        <v>237</v>
      </c>
      <c r="E9" s="398">
        <v>396</v>
      </c>
      <c r="F9" s="398">
        <v>204</v>
      </c>
      <c r="G9" s="398">
        <v>192</v>
      </c>
      <c r="H9" s="398">
        <v>10</v>
      </c>
      <c r="I9" s="398">
        <v>1</v>
      </c>
      <c r="J9" s="398">
        <v>9</v>
      </c>
      <c r="K9" s="398">
        <v>3</v>
      </c>
      <c r="L9" s="398">
        <v>3</v>
      </c>
      <c r="M9" s="398" t="s">
        <v>50</v>
      </c>
      <c r="N9" s="398">
        <v>409</v>
      </c>
      <c r="O9" s="398">
        <v>208</v>
      </c>
      <c r="P9" s="398">
        <v>201</v>
      </c>
      <c r="Q9" s="398">
        <v>27</v>
      </c>
      <c r="R9" s="398">
        <v>6</v>
      </c>
      <c r="S9" s="399">
        <v>21</v>
      </c>
    </row>
    <row r="10" spans="1:19" s="402" customFormat="1" ht="21" hidden="1" customHeight="1" outlineLevel="1">
      <c r="A10" s="26" t="s">
        <v>6</v>
      </c>
      <c r="B10" s="398">
        <v>448</v>
      </c>
      <c r="C10" s="398">
        <v>221</v>
      </c>
      <c r="D10" s="398">
        <v>227</v>
      </c>
      <c r="E10" s="398">
        <v>366</v>
      </c>
      <c r="F10" s="398">
        <v>196</v>
      </c>
      <c r="G10" s="398">
        <v>170</v>
      </c>
      <c r="H10" s="398">
        <v>13</v>
      </c>
      <c r="I10" s="398" t="s">
        <v>242</v>
      </c>
      <c r="J10" s="398">
        <v>13</v>
      </c>
      <c r="K10" s="398" t="s">
        <v>50</v>
      </c>
      <c r="L10" s="398" t="s">
        <v>50</v>
      </c>
      <c r="M10" s="398" t="s">
        <v>50</v>
      </c>
      <c r="N10" s="398">
        <v>379</v>
      </c>
      <c r="O10" s="398">
        <v>196</v>
      </c>
      <c r="P10" s="398">
        <v>183</v>
      </c>
      <c r="Q10" s="398">
        <v>28</v>
      </c>
      <c r="R10" s="398">
        <v>11</v>
      </c>
      <c r="S10" s="399">
        <v>17</v>
      </c>
    </row>
    <row r="11" spans="1:19" s="402" customFormat="1" ht="21" hidden="1" customHeight="1" outlineLevel="1">
      <c r="A11" s="26" t="s">
        <v>7</v>
      </c>
      <c r="B11" s="398">
        <v>435</v>
      </c>
      <c r="C11" s="398">
        <v>228</v>
      </c>
      <c r="D11" s="398">
        <v>207</v>
      </c>
      <c r="E11" s="398">
        <v>387</v>
      </c>
      <c r="F11" s="398">
        <v>213</v>
      </c>
      <c r="G11" s="398">
        <v>174</v>
      </c>
      <c r="H11" s="398">
        <v>21</v>
      </c>
      <c r="I11" s="398">
        <v>1</v>
      </c>
      <c r="J11" s="398">
        <v>20</v>
      </c>
      <c r="K11" s="398" t="s">
        <v>50</v>
      </c>
      <c r="L11" s="398" t="s">
        <v>50</v>
      </c>
      <c r="M11" s="398" t="s">
        <v>50</v>
      </c>
      <c r="N11" s="398">
        <v>408</v>
      </c>
      <c r="O11" s="398">
        <v>214</v>
      </c>
      <c r="P11" s="398">
        <v>194</v>
      </c>
      <c r="Q11" s="398">
        <v>11</v>
      </c>
      <c r="R11" s="398">
        <v>4</v>
      </c>
      <c r="S11" s="399">
        <v>7</v>
      </c>
    </row>
    <row r="12" spans="1:19" s="402" customFormat="1" ht="21" hidden="1" customHeight="1" outlineLevel="1">
      <c r="A12" s="26" t="s">
        <v>8</v>
      </c>
      <c r="B12" s="398">
        <v>396</v>
      </c>
      <c r="C12" s="398">
        <v>200</v>
      </c>
      <c r="D12" s="398">
        <v>196</v>
      </c>
      <c r="E12" s="398">
        <v>367</v>
      </c>
      <c r="F12" s="398">
        <v>191</v>
      </c>
      <c r="G12" s="398">
        <v>176</v>
      </c>
      <c r="H12" s="398">
        <v>6</v>
      </c>
      <c r="I12" s="398">
        <v>1</v>
      </c>
      <c r="J12" s="398">
        <v>5</v>
      </c>
      <c r="K12" s="398">
        <v>2</v>
      </c>
      <c r="L12" s="398" t="s">
        <v>50</v>
      </c>
      <c r="M12" s="398">
        <v>2</v>
      </c>
      <c r="N12" s="398">
        <v>375</v>
      </c>
      <c r="O12" s="398">
        <v>192</v>
      </c>
      <c r="P12" s="398">
        <v>183</v>
      </c>
      <c r="Q12" s="398">
        <v>8</v>
      </c>
      <c r="R12" s="398" t="s">
        <v>50</v>
      </c>
      <c r="S12" s="399">
        <v>8</v>
      </c>
    </row>
    <row r="13" spans="1:19" s="402" customFormat="1" ht="21" hidden="1" customHeight="1" outlineLevel="1">
      <c r="A13" s="26" t="s">
        <v>9</v>
      </c>
      <c r="B13" s="398">
        <v>366</v>
      </c>
      <c r="C13" s="398">
        <v>206</v>
      </c>
      <c r="D13" s="398">
        <v>160</v>
      </c>
      <c r="E13" s="398">
        <v>328</v>
      </c>
      <c r="F13" s="398">
        <v>188</v>
      </c>
      <c r="G13" s="398">
        <v>140</v>
      </c>
      <c r="H13" s="398">
        <v>11</v>
      </c>
      <c r="I13" s="398">
        <v>1</v>
      </c>
      <c r="J13" s="398">
        <v>10</v>
      </c>
      <c r="K13" s="398" t="s">
        <v>50</v>
      </c>
      <c r="L13" s="398" t="s">
        <v>50</v>
      </c>
      <c r="M13" s="398" t="s">
        <v>50</v>
      </c>
      <c r="N13" s="398">
        <v>339</v>
      </c>
      <c r="O13" s="398">
        <v>189</v>
      </c>
      <c r="P13" s="398">
        <v>150</v>
      </c>
      <c r="Q13" s="398">
        <v>8</v>
      </c>
      <c r="R13" s="398">
        <v>3</v>
      </c>
      <c r="S13" s="399">
        <v>5</v>
      </c>
    </row>
    <row r="14" spans="1:19" s="402" customFormat="1" ht="21" hidden="1" customHeight="1" outlineLevel="1">
      <c r="A14" s="26" t="s">
        <v>10</v>
      </c>
      <c r="B14" s="398">
        <v>411</v>
      </c>
      <c r="C14" s="398">
        <v>213</v>
      </c>
      <c r="D14" s="398">
        <v>198</v>
      </c>
      <c r="E14" s="398">
        <v>373</v>
      </c>
      <c r="F14" s="398">
        <v>190</v>
      </c>
      <c r="G14" s="398">
        <v>183</v>
      </c>
      <c r="H14" s="398">
        <v>6</v>
      </c>
      <c r="I14" s="398">
        <v>6</v>
      </c>
      <c r="J14" s="398" t="s">
        <v>50</v>
      </c>
      <c r="K14" s="398">
        <v>1</v>
      </c>
      <c r="L14" s="398">
        <v>1</v>
      </c>
      <c r="M14" s="398" t="s">
        <v>50</v>
      </c>
      <c r="N14" s="398">
        <v>380</v>
      </c>
      <c r="O14" s="398">
        <v>197</v>
      </c>
      <c r="P14" s="398">
        <v>183</v>
      </c>
      <c r="Q14" s="398">
        <v>10</v>
      </c>
      <c r="R14" s="398">
        <v>2</v>
      </c>
      <c r="S14" s="399">
        <v>8</v>
      </c>
    </row>
    <row r="15" spans="1:19" s="402" customFormat="1" ht="21" hidden="1" customHeight="1" outlineLevel="1">
      <c r="A15" s="26" t="s">
        <v>11</v>
      </c>
      <c r="B15" s="398">
        <v>363</v>
      </c>
      <c r="C15" s="398">
        <v>187</v>
      </c>
      <c r="D15" s="398">
        <v>176</v>
      </c>
      <c r="E15" s="398">
        <v>327</v>
      </c>
      <c r="F15" s="398">
        <v>167</v>
      </c>
      <c r="G15" s="398">
        <v>160</v>
      </c>
      <c r="H15" s="398">
        <v>3</v>
      </c>
      <c r="I15" s="398">
        <v>2</v>
      </c>
      <c r="J15" s="398">
        <v>1</v>
      </c>
      <c r="K15" s="398">
        <v>3</v>
      </c>
      <c r="L15" s="398">
        <v>3</v>
      </c>
      <c r="M15" s="398" t="s">
        <v>50</v>
      </c>
      <c r="N15" s="398">
        <v>333</v>
      </c>
      <c r="O15" s="398">
        <v>172</v>
      </c>
      <c r="P15" s="398">
        <v>161</v>
      </c>
      <c r="Q15" s="398">
        <v>13</v>
      </c>
      <c r="R15" s="398">
        <v>2</v>
      </c>
      <c r="S15" s="399">
        <v>11</v>
      </c>
    </row>
    <row r="16" spans="1:19" s="402" customFormat="1" ht="21" hidden="1" customHeight="1" outlineLevel="1">
      <c r="A16" s="26" t="s">
        <v>12</v>
      </c>
      <c r="B16" s="398">
        <v>379</v>
      </c>
      <c r="C16" s="398">
        <v>190</v>
      </c>
      <c r="D16" s="398">
        <v>189</v>
      </c>
      <c r="E16" s="398">
        <v>333</v>
      </c>
      <c r="F16" s="398">
        <v>166</v>
      </c>
      <c r="G16" s="398">
        <v>167</v>
      </c>
      <c r="H16" s="398">
        <v>11</v>
      </c>
      <c r="I16" s="398">
        <v>2</v>
      </c>
      <c r="J16" s="398">
        <v>9</v>
      </c>
      <c r="K16" s="398">
        <v>3</v>
      </c>
      <c r="L16" s="398">
        <v>3</v>
      </c>
      <c r="M16" s="398" t="s">
        <v>50</v>
      </c>
      <c r="N16" s="398">
        <v>347</v>
      </c>
      <c r="O16" s="398">
        <v>171</v>
      </c>
      <c r="P16" s="398">
        <v>176</v>
      </c>
      <c r="Q16" s="398">
        <v>8</v>
      </c>
      <c r="R16" s="398">
        <v>3</v>
      </c>
      <c r="S16" s="399">
        <v>5</v>
      </c>
    </row>
    <row r="17" spans="1:19" s="402" customFormat="1" ht="21" hidden="1" customHeight="1" outlineLevel="1">
      <c r="A17" s="26" t="s">
        <v>13</v>
      </c>
      <c r="B17" s="398">
        <v>396</v>
      </c>
      <c r="C17" s="398">
        <v>205</v>
      </c>
      <c r="D17" s="398">
        <v>191</v>
      </c>
      <c r="E17" s="398">
        <v>356</v>
      </c>
      <c r="F17" s="398">
        <v>184</v>
      </c>
      <c r="G17" s="398">
        <v>172</v>
      </c>
      <c r="H17" s="398">
        <v>18</v>
      </c>
      <c r="I17" s="398">
        <v>7</v>
      </c>
      <c r="J17" s="398">
        <v>11</v>
      </c>
      <c r="K17" s="398">
        <v>4</v>
      </c>
      <c r="L17" s="398">
        <v>3</v>
      </c>
      <c r="M17" s="398">
        <v>1</v>
      </c>
      <c r="N17" s="398">
        <v>378</v>
      </c>
      <c r="O17" s="398">
        <v>194</v>
      </c>
      <c r="P17" s="398">
        <v>184</v>
      </c>
      <c r="Q17" s="398">
        <v>5</v>
      </c>
      <c r="R17" s="398">
        <v>3</v>
      </c>
      <c r="S17" s="399">
        <v>2</v>
      </c>
    </row>
    <row r="18" spans="1:19" s="402" customFormat="1" ht="21" hidden="1" customHeight="1" outlineLevel="1">
      <c r="A18" s="26" t="s">
        <v>14</v>
      </c>
      <c r="B18" s="398">
        <v>409</v>
      </c>
      <c r="C18" s="398">
        <v>215</v>
      </c>
      <c r="D18" s="398">
        <v>194</v>
      </c>
      <c r="E18" s="398">
        <v>378</v>
      </c>
      <c r="F18" s="398">
        <v>195</v>
      </c>
      <c r="G18" s="398">
        <v>183</v>
      </c>
      <c r="H18" s="398">
        <v>2</v>
      </c>
      <c r="I18" s="398" t="s">
        <v>82</v>
      </c>
      <c r="J18" s="398">
        <v>2</v>
      </c>
      <c r="K18" s="398">
        <v>3</v>
      </c>
      <c r="L18" s="398">
        <v>2</v>
      </c>
      <c r="M18" s="398">
        <v>1</v>
      </c>
      <c r="N18" s="398">
        <v>383</v>
      </c>
      <c r="O18" s="398">
        <v>197</v>
      </c>
      <c r="P18" s="398">
        <v>186</v>
      </c>
      <c r="Q18" s="398">
        <v>9</v>
      </c>
      <c r="R18" s="398">
        <v>6</v>
      </c>
      <c r="S18" s="399">
        <v>3</v>
      </c>
    </row>
    <row r="19" spans="1:19" s="402" customFormat="1" ht="21" hidden="1" customHeight="1" outlineLevel="1">
      <c r="A19" s="26" t="s">
        <v>15</v>
      </c>
      <c r="B19" s="398">
        <v>419</v>
      </c>
      <c r="C19" s="398">
        <v>199</v>
      </c>
      <c r="D19" s="398">
        <v>220</v>
      </c>
      <c r="E19" s="398">
        <v>401</v>
      </c>
      <c r="F19" s="398">
        <v>189</v>
      </c>
      <c r="G19" s="398">
        <v>212</v>
      </c>
      <c r="H19" s="398" t="s">
        <v>50</v>
      </c>
      <c r="I19" s="398" t="s">
        <v>53</v>
      </c>
      <c r="J19" s="398" t="s">
        <v>50</v>
      </c>
      <c r="K19" s="398">
        <v>4</v>
      </c>
      <c r="L19" s="398">
        <v>2</v>
      </c>
      <c r="M19" s="398">
        <v>2</v>
      </c>
      <c r="N19" s="398">
        <v>405</v>
      </c>
      <c r="O19" s="398">
        <v>191</v>
      </c>
      <c r="P19" s="398">
        <v>214</v>
      </c>
      <c r="Q19" s="398">
        <v>6</v>
      </c>
      <c r="R19" s="398">
        <v>4</v>
      </c>
      <c r="S19" s="399">
        <v>2</v>
      </c>
    </row>
    <row r="20" spans="1:19" s="402" customFormat="1" ht="21" hidden="1" customHeight="1" outlineLevel="1">
      <c r="A20" s="26" t="s">
        <v>537</v>
      </c>
      <c r="B20" s="398">
        <v>447</v>
      </c>
      <c r="C20" s="398">
        <v>224</v>
      </c>
      <c r="D20" s="398">
        <v>223</v>
      </c>
      <c r="E20" s="398">
        <v>422</v>
      </c>
      <c r="F20" s="398">
        <v>211</v>
      </c>
      <c r="G20" s="398">
        <v>211</v>
      </c>
      <c r="H20" s="398">
        <v>3</v>
      </c>
      <c r="I20" s="398" t="s">
        <v>53</v>
      </c>
      <c r="J20" s="398">
        <v>3</v>
      </c>
      <c r="K20" s="398">
        <v>2</v>
      </c>
      <c r="L20" s="398">
        <v>2</v>
      </c>
      <c r="M20" s="398" t="s">
        <v>50</v>
      </c>
      <c r="N20" s="398">
        <v>427</v>
      </c>
      <c r="O20" s="398">
        <v>213</v>
      </c>
      <c r="P20" s="398">
        <v>214</v>
      </c>
      <c r="Q20" s="398">
        <v>5</v>
      </c>
      <c r="R20" s="398" t="s">
        <v>50</v>
      </c>
      <c r="S20" s="399">
        <v>5</v>
      </c>
    </row>
    <row r="21" spans="1:19" s="402" customFormat="1" ht="21" hidden="1" customHeight="1" outlineLevel="1">
      <c r="A21" s="26" t="s">
        <v>16</v>
      </c>
      <c r="B21" s="398">
        <v>401</v>
      </c>
      <c r="C21" s="398">
        <v>199</v>
      </c>
      <c r="D21" s="398">
        <v>202</v>
      </c>
      <c r="E21" s="398">
        <v>379</v>
      </c>
      <c r="F21" s="398">
        <v>185</v>
      </c>
      <c r="G21" s="398">
        <v>194</v>
      </c>
      <c r="H21" s="398">
        <v>2</v>
      </c>
      <c r="I21" s="398">
        <v>2</v>
      </c>
      <c r="J21" s="398" t="s">
        <v>50</v>
      </c>
      <c r="K21" s="398">
        <v>2</v>
      </c>
      <c r="L21" s="398">
        <v>2</v>
      </c>
      <c r="M21" s="398" t="s">
        <v>50</v>
      </c>
      <c r="N21" s="398">
        <v>383</v>
      </c>
      <c r="O21" s="398">
        <v>189</v>
      </c>
      <c r="P21" s="398">
        <v>194</v>
      </c>
      <c r="Q21" s="398">
        <v>5</v>
      </c>
      <c r="R21" s="398">
        <v>3</v>
      </c>
      <c r="S21" s="399">
        <v>2</v>
      </c>
    </row>
    <row r="22" spans="1:19" s="402" customFormat="1" ht="21" hidden="1" customHeight="1" outlineLevel="1">
      <c r="A22" s="26" t="s">
        <v>17</v>
      </c>
      <c r="B22" s="398">
        <v>402</v>
      </c>
      <c r="C22" s="398">
        <v>229</v>
      </c>
      <c r="D22" s="398">
        <v>173</v>
      </c>
      <c r="E22" s="398">
        <v>367</v>
      </c>
      <c r="F22" s="398">
        <v>208</v>
      </c>
      <c r="G22" s="398">
        <v>159</v>
      </c>
      <c r="H22" s="398">
        <v>9</v>
      </c>
      <c r="I22" s="398">
        <v>6</v>
      </c>
      <c r="J22" s="398">
        <v>3</v>
      </c>
      <c r="K22" s="398">
        <v>5</v>
      </c>
      <c r="L22" s="398">
        <v>5</v>
      </c>
      <c r="M22" s="398" t="s">
        <v>50</v>
      </c>
      <c r="N22" s="398">
        <v>381</v>
      </c>
      <c r="O22" s="398">
        <v>219</v>
      </c>
      <c r="P22" s="398">
        <v>162</v>
      </c>
      <c r="Q22" s="398">
        <v>14</v>
      </c>
      <c r="R22" s="398">
        <v>7</v>
      </c>
      <c r="S22" s="399">
        <v>7</v>
      </c>
    </row>
    <row r="23" spans="1:19" s="402" customFormat="1" ht="21" hidden="1" customHeight="1" outlineLevel="1">
      <c r="A23" s="26" t="s">
        <v>18</v>
      </c>
      <c r="B23" s="398">
        <v>401</v>
      </c>
      <c r="C23" s="398">
        <v>198</v>
      </c>
      <c r="D23" s="398">
        <v>203</v>
      </c>
      <c r="E23" s="398">
        <v>376</v>
      </c>
      <c r="F23" s="398">
        <v>183</v>
      </c>
      <c r="G23" s="398">
        <v>193</v>
      </c>
      <c r="H23" s="398">
        <v>7</v>
      </c>
      <c r="I23" s="398">
        <v>2</v>
      </c>
      <c r="J23" s="398">
        <v>5</v>
      </c>
      <c r="K23" s="398">
        <v>1</v>
      </c>
      <c r="L23" s="398">
        <v>1</v>
      </c>
      <c r="M23" s="398" t="s">
        <v>50</v>
      </c>
      <c r="N23" s="398">
        <v>384</v>
      </c>
      <c r="O23" s="398">
        <v>186</v>
      </c>
      <c r="P23" s="398">
        <v>198</v>
      </c>
      <c r="Q23" s="398">
        <v>7</v>
      </c>
      <c r="R23" s="398">
        <v>5</v>
      </c>
      <c r="S23" s="399">
        <v>2</v>
      </c>
    </row>
    <row r="24" spans="1:19" s="402" customFormat="1" ht="21" hidden="1" customHeight="1" outlineLevel="1">
      <c r="A24" s="26" t="s">
        <v>19</v>
      </c>
      <c r="B24" s="398">
        <v>377</v>
      </c>
      <c r="C24" s="398">
        <v>208</v>
      </c>
      <c r="D24" s="398">
        <v>169</v>
      </c>
      <c r="E24" s="398">
        <v>368</v>
      </c>
      <c r="F24" s="398">
        <v>204</v>
      </c>
      <c r="G24" s="398">
        <v>164</v>
      </c>
      <c r="H24" s="398">
        <v>2</v>
      </c>
      <c r="I24" s="398">
        <v>2</v>
      </c>
      <c r="J24" s="398" t="s">
        <v>50</v>
      </c>
      <c r="K24" s="398">
        <v>2</v>
      </c>
      <c r="L24" s="398" t="s">
        <v>50</v>
      </c>
      <c r="M24" s="398">
        <v>2</v>
      </c>
      <c r="N24" s="398">
        <v>372</v>
      </c>
      <c r="O24" s="398">
        <v>206</v>
      </c>
      <c r="P24" s="398">
        <v>166</v>
      </c>
      <c r="Q24" s="398">
        <v>3</v>
      </c>
      <c r="R24" s="398">
        <v>1</v>
      </c>
      <c r="S24" s="399">
        <v>2</v>
      </c>
    </row>
    <row r="25" spans="1:19" s="402" customFormat="1" ht="21" hidden="1" customHeight="1" outlineLevel="1">
      <c r="A25" s="26" t="s">
        <v>20</v>
      </c>
      <c r="B25" s="398">
        <v>341</v>
      </c>
      <c r="C25" s="398">
        <v>172</v>
      </c>
      <c r="D25" s="398">
        <v>169</v>
      </c>
      <c r="E25" s="398">
        <v>329</v>
      </c>
      <c r="F25" s="398">
        <v>166</v>
      </c>
      <c r="G25" s="398">
        <v>163</v>
      </c>
      <c r="H25" s="398">
        <v>1</v>
      </c>
      <c r="I25" s="398">
        <v>1</v>
      </c>
      <c r="J25" s="398" t="s">
        <v>50</v>
      </c>
      <c r="K25" s="398">
        <v>3</v>
      </c>
      <c r="L25" s="398">
        <v>1</v>
      </c>
      <c r="M25" s="398">
        <v>2</v>
      </c>
      <c r="N25" s="398">
        <v>333</v>
      </c>
      <c r="O25" s="398">
        <v>168</v>
      </c>
      <c r="P25" s="398">
        <v>165</v>
      </c>
      <c r="Q25" s="398">
        <v>6</v>
      </c>
      <c r="R25" s="398">
        <v>2</v>
      </c>
      <c r="S25" s="399">
        <v>4</v>
      </c>
    </row>
    <row r="26" spans="1:19" s="402" customFormat="1" ht="21" hidden="1" customHeight="1" outlineLevel="1">
      <c r="A26" s="26" t="s">
        <v>21</v>
      </c>
      <c r="B26" s="398">
        <v>320</v>
      </c>
      <c r="C26" s="398">
        <v>163</v>
      </c>
      <c r="D26" s="398">
        <v>157</v>
      </c>
      <c r="E26" s="398">
        <v>314</v>
      </c>
      <c r="F26" s="398">
        <v>159</v>
      </c>
      <c r="G26" s="398">
        <v>155</v>
      </c>
      <c r="H26" s="398">
        <v>1</v>
      </c>
      <c r="I26" s="398">
        <v>1</v>
      </c>
      <c r="J26" s="398" t="s">
        <v>50</v>
      </c>
      <c r="K26" s="398">
        <v>2</v>
      </c>
      <c r="L26" s="398">
        <v>1</v>
      </c>
      <c r="M26" s="398">
        <v>1</v>
      </c>
      <c r="N26" s="398">
        <v>317</v>
      </c>
      <c r="O26" s="398">
        <v>161</v>
      </c>
      <c r="P26" s="398">
        <v>156</v>
      </c>
      <c r="Q26" s="398" t="s">
        <v>125</v>
      </c>
      <c r="R26" s="398" t="s">
        <v>50</v>
      </c>
      <c r="S26" s="399" t="s">
        <v>53</v>
      </c>
    </row>
    <row r="27" spans="1:19" s="402" customFormat="1" ht="21" hidden="1" customHeight="1" outlineLevel="1">
      <c r="A27" s="26" t="s">
        <v>22</v>
      </c>
      <c r="B27" s="398">
        <v>337</v>
      </c>
      <c r="C27" s="398">
        <v>169</v>
      </c>
      <c r="D27" s="398">
        <v>168</v>
      </c>
      <c r="E27" s="398">
        <v>325</v>
      </c>
      <c r="F27" s="398">
        <v>161</v>
      </c>
      <c r="G27" s="398">
        <v>164</v>
      </c>
      <c r="H27" s="398">
        <v>2</v>
      </c>
      <c r="I27" s="398" t="s">
        <v>82</v>
      </c>
      <c r="J27" s="398">
        <v>2</v>
      </c>
      <c r="K27" s="398">
        <v>7</v>
      </c>
      <c r="L27" s="398">
        <v>5</v>
      </c>
      <c r="M27" s="398">
        <v>2</v>
      </c>
      <c r="N27" s="398">
        <v>334</v>
      </c>
      <c r="O27" s="398">
        <v>166</v>
      </c>
      <c r="P27" s="398">
        <v>168</v>
      </c>
      <c r="Q27" s="398">
        <v>2</v>
      </c>
      <c r="R27" s="398">
        <v>2</v>
      </c>
      <c r="S27" s="399" t="s">
        <v>53</v>
      </c>
    </row>
    <row r="28" spans="1:19" s="402" customFormat="1" ht="15.75" hidden="1" customHeight="1" outlineLevel="1">
      <c r="A28" s="31" t="s">
        <v>538</v>
      </c>
      <c r="B28" s="396">
        <v>338</v>
      </c>
      <c r="C28" s="396">
        <v>168</v>
      </c>
      <c r="D28" s="396">
        <v>170</v>
      </c>
      <c r="E28" s="396">
        <v>332</v>
      </c>
      <c r="F28" s="396">
        <v>165</v>
      </c>
      <c r="G28" s="396">
        <v>167</v>
      </c>
      <c r="H28" s="396" t="s">
        <v>50</v>
      </c>
      <c r="I28" s="396" t="s">
        <v>53</v>
      </c>
      <c r="J28" s="396" t="s">
        <v>50</v>
      </c>
      <c r="K28" s="396">
        <v>2</v>
      </c>
      <c r="L28" s="396" t="s">
        <v>50</v>
      </c>
      <c r="M28" s="396">
        <v>2</v>
      </c>
      <c r="N28" s="396">
        <v>334</v>
      </c>
      <c r="O28" s="396">
        <v>165</v>
      </c>
      <c r="P28" s="396">
        <v>169</v>
      </c>
      <c r="Q28" s="396">
        <v>3</v>
      </c>
      <c r="R28" s="396">
        <v>2</v>
      </c>
      <c r="S28" s="397">
        <v>1</v>
      </c>
    </row>
    <row r="29" spans="1:19" s="402" customFormat="1" ht="21" hidden="1" customHeight="1" outlineLevel="1">
      <c r="A29" s="26" t="s">
        <v>23</v>
      </c>
      <c r="B29" s="398">
        <v>323</v>
      </c>
      <c r="C29" s="398">
        <v>167</v>
      </c>
      <c r="D29" s="398">
        <v>156</v>
      </c>
      <c r="E29" s="398">
        <v>313</v>
      </c>
      <c r="F29" s="398">
        <v>160</v>
      </c>
      <c r="G29" s="398">
        <v>153</v>
      </c>
      <c r="H29" s="398">
        <v>1</v>
      </c>
      <c r="I29" s="398" t="s">
        <v>53</v>
      </c>
      <c r="J29" s="398">
        <v>1</v>
      </c>
      <c r="K29" s="398">
        <v>4</v>
      </c>
      <c r="L29" s="398">
        <v>3</v>
      </c>
      <c r="M29" s="398">
        <v>1</v>
      </c>
      <c r="N29" s="398">
        <v>318</v>
      </c>
      <c r="O29" s="398">
        <v>163</v>
      </c>
      <c r="P29" s="398">
        <v>155</v>
      </c>
      <c r="Q29" s="398">
        <v>2</v>
      </c>
      <c r="R29" s="398">
        <v>2</v>
      </c>
      <c r="S29" s="399" t="s">
        <v>53</v>
      </c>
    </row>
    <row r="30" spans="1:19" s="402" customFormat="1" ht="21" hidden="1" customHeight="1" outlineLevel="1">
      <c r="A30" s="26" t="s">
        <v>24</v>
      </c>
      <c r="B30" s="398">
        <v>325</v>
      </c>
      <c r="C30" s="398">
        <v>167</v>
      </c>
      <c r="D30" s="398">
        <v>158</v>
      </c>
      <c r="E30" s="398">
        <v>317</v>
      </c>
      <c r="F30" s="398">
        <v>163</v>
      </c>
      <c r="G30" s="398">
        <v>154</v>
      </c>
      <c r="H30" s="398">
        <v>1</v>
      </c>
      <c r="I30" s="398" t="s">
        <v>53</v>
      </c>
      <c r="J30" s="398">
        <v>1</v>
      </c>
      <c r="K30" s="398">
        <v>2</v>
      </c>
      <c r="L30" s="398">
        <v>2</v>
      </c>
      <c r="M30" s="398" t="s">
        <v>53</v>
      </c>
      <c r="N30" s="398">
        <v>320</v>
      </c>
      <c r="O30" s="398">
        <v>165</v>
      </c>
      <c r="P30" s="398">
        <v>155</v>
      </c>
      <c r="Q30" s="398" t="s">
        <v>125</v>
      </c>
      <c r="R30" s="398" t="s">
        <v>53</v>
      </c>
      <c r="S30" s="399" t="s">
        <v>53</v>
      </c>
    </row>
    <row r="31" spans="1:19" s="402" customFormat="1" ht="21" hidden="1" customHeight="1" outlineLevel="1">
      <c r="A31" s="26" t="s">
        <v>25</v>
      </c>
      <c r="B31" s="398">
        <v>314</v>
      </c>
      <c r="C31" s="398">
        <v>162</v>
      </c>
      <c r="D31" s="398">
        <v>152</v>
      </c>
      <c r="E31" s="398">
        <v>300</v>
      </c>
      <c r="F31" s="398">
        <v>152</v>
      </c>
      <c r="G31" s="398">
        <v>148</v>
      </c>
      <c r="H31" s="398" t="s">
        <v>53</v>
      </c>
      <c r="I31" s="398" t="s">
        <v>53</v>
      </c>
      <c r="J31" s="398" t="s">
        <v>53</v>
      </c>
      <c r="K31" s="398">
        <v>7</v>
      </c>
      <c r="L31" s="398">
        <v>5</v>
      </c>
      <c r="M31" s="398">
        <v>2</v>
      </c>
      <c r="N31" s="398">
        <v>307</v>
      </c>
      <c r="O31" s="398">
        <v>157</v>
      </c>
      <c r="P31" s="398">
        <v>150</v>
      </c>
      <c r="Q31" s="398">
        <v>4</v>
      </c>
      <c r="R31" s="398">
        <v>3</v>
      </c>
      <c r="S31" s="399">
        <v>1</v>
      </c>
    </row>
    <row r="32" spans="1:19" s="402" customFormat="1" ht="21" hidden="1" customHeight="1" outlineLevel="1">
      <c r="A32" s="111" t="s">
        <v>26</v>
      </c>
      <c r="B32" s="112">
        <v>294</v>
      </c>
      <c r="C32" s="112">
        <v>154</v>
      </c>
      <c r="D32" s="112">
        <v>140</v>
      </c>
      <c r="E32" s="112">
        <v>289</v>
      </c>
      <c r="F32" s="112">
        <v>150</v>
      </c>
      <c r="G32" s="112">
        <v>139</v>
      </c>
      <c r="H32" s="112" t="s">
        <v>53</v>
      </c>
      <c r="I32" s="112" t="s">
        <v>53</v>
      </c>
      <c r="J32" s="112" t="s">
        <v>53</v>
      </c>
      <c r="K32" s="112">
        <v>1</v>
      </c>
      <c r="L32" s="112">
        <v>1</v>
      </c>
      <c r="M32" s="112" t="s">
        <v>53</v>
      </c>
      <c r="N32" s="112">
        <v>290</v>
      </c>
      <c r="O32" s="112">
        <v>151</v>
      </c>
      <c r="P32" s="112">
        <v>139</v>
      </c>
      <c r="Q32" s="112">
        <v>1</v>
      </c>
      <c r="R32" s="112">
        <v>1</v>
      </c>
      <c r="S32" s="113" t="s">
        <v>53</v>
      </c>
    </row>
    <row r="33" spans="1:19" s="402" customFormat="1" ht="15" customHeight="1" collapsed="1">
      <c r="A33" s="31" t="s">
        <v>873</v>
      </c>
      <c r="B33" s="396">
        <v>279</v>
      </c>
      <c r="C33" s="396">
        <v>147</v>
      </c>
      <c r="D33" s="396">
        <v>132</v>
      </c>
      <c r="E33" s="396">
        <v>271</v>
      </c>
      <c r="F33" s="396">
        <v>141</v>
      </c>
      <c r="G33" s="396">
        <v>130</v>
      </c>
      <c r="H33" s="396">
        <v>1</v>
      </c>
      <c r="I33" s="396">
        <v>1</v>
      </c>
      <c r="J33" s="396" t="s">
        <v>53</v>
      </c>
      <c r="K33" s="396">
        <v>5</v>
      </c>
      <c r="L33" s="396">
        <v>5</v>
      </c>
      <c r="M33" s="396" t="s">
        <v>53</v>
      </c>
      <c r="N33" s="396">
        <v>277</v>
      </c>
      <c r="O33" s="396">
        <v>147</v>
      </c>
      <c r="P33" s="396">
        <v>130</v>
      </c>
      <c r="Q33" s="396" t="s">
        <v>125</v>
      </c>
      <c r="R33" s="396" t="s">
        <v>53</v>
      </c>
      <c r="S33" s="397" t="s">
        <v>53</v>
      </c>
    </row>
    <row r="34" spans="1:19" ht="21" customHeight="1">
      <c r="A34" s="26" t="s">
        <v>243</v>
      </c>
      <c r="B34" s="398">
        <v>285</v>
      </c>
      <c r="C34" s="398">
        <v>139</v>
      </c>
      <c r="D34" s="398">
        <v>146</v>
      </c>
      <c r="E34" s="398">
        <v>280</v>
      </c>
      <c r="F34" s="398">
        <v>135</v>
      </c>
      <c r="G34" s="398">
        <v>145</v>
      </c>
      <c r="H34" s="398">
        <v>1</v>
      </c>
      <c r="I34" s="398">
        <v>1</v>
      </c>
      <c r="J34" s="398" t="s">
        <v>53</v>
      </c>
      <c r="K34" s="398" t="s">
        <v>50</v>
      </c>
      <c r="L34" s="398" t="s">
        <v>50</v>
      </c>
      <c r="M34" s="398" t="s">
        <v>53</v>
      </c>
      <c r="N34" s="398">
        <v>281</v>
      </c>
      <c r="O34" s="398">
        <v>136</v>
      </c>
      <c r="P34" s="398">
        <v>145</v>
      </c>
      <c r="Q34" s="398" t="s">
        <v>125</v>
      </c>
      <c r="R34" s="398" t="s">
        <v>53</v>
      </c>
      <c r="S34" s="399" t="s">
        <v>53</v>
      </c>
    </row>
    <row r="35" spans="1:19" ht="21" customHeight="1">
      <c r="A35" s="26" t="s">
        <v>180</v>
      </c>
      <c r="B35" s="398">
        <v>273</v>
      </c>
      <c r="C35" s="398">
        <v>158</v>
      </c>
      <c r="D35" s="398">
        <v>115</v>
      </c>
      <c r="E35" s="398">
        <v>269</v>
      </c>
      <c r="F35" s="398">
        <v>157</v>
      </c>
      <c r="G35" s="398">
        <v>112</v>
      </c>
      <c r="H35" s="398" t="s">
        <v>53</v>
      </c>
      <c r="I35" s="398" t="s">
        <v>53</v>
      </c>
      <c r="J35" s="398" t="s">
        <v>53</v>
      </c>
      <c r="K35" s="398">
        <v>2</v>
      </c>
      <c r="L35" s="398" t="s">
        <v>50</v>
      </c>
      <c r="M35" s="398">
        <v>2</v>
      </c>
      <c r="N35" s="398">
        <v>271</v>
      </c>
      <c r="O35" s="398">
        <v>157</v>
      </c>
      <c r="P35" s="398">
        <v>114</v>
      </c>
      <c r="Q35" s="398" t="s">
        <v>125</v>
      </c>
      <c r="R35" s="398" t="s">
        <v>53</v>
      </c>
      <c r="S35" s="399" t="s">
        <v>53</v>
      </c>
    </row>
    <row r="36" spans="1:19" ht="21" customHeight="1">
      <c r="A36" s="26" t="s">
        <v>181</v>
      </c>
      <c r="B36" s="398">
        <v>245</v>
      </c>
      <c r="C36" s="398">
        <v>128</v>
      </c>
      <c r="D36" s="398">
        <v>117</v>
      </c>
      <c r="E36" s="398">
        <v>236</v>
      </c>
      <c r="F36" s="398">
        <v>124</v>
      </c>
      <c r="G36" s="398">
        <v>112</v>
      </c>
      <c r="H36" s="398">
        <v>3</v>
      </c>
      <c r="I36" s="398">
        <v>1</v>
      </c>
      <c r="J36" s="398">
        <v>2</v>
      </c>
      <c r="K36" s="398">
        <v>3</v>
      </c>
      <c r="L36" s="398">
        <v>3</v>
      </c>
      <c r="M36" s="398" t="s">
        <v>53</v>
      </c>
      <c r="N36" s="398">
        <v>242</v>
      </c>
      <c r="O36" s="398">
        <v>128</v>
      </c>
      <c r="P36" s="398">
        <v>114</v>
      </c>
      <c r="Q36" s="398" t="s">
        <v>125</v>
      </c>
      <c r="R36" s="398" t="s">
        <v>53</v>
      </c>
      <c r="S36" s="399" t="s">
        <v>53</v>
      </c>
    </row>
    <row r="37" spans="1:19" ht="21" customHeight="1">
      <c r="A37" s="26" t="s">
        <v>182</v>
      </c>
      <c r="B37" s="398">
        <v>220</v>
      </c>
      <c r="C37" s="398">
        <v>112</v>
      </c>
      <c r="D37" s="398">
        <v>108</v>
      </c>
      <c r="E37" s="398">
        <v>210</v>
      </c>
      <c r="F37" s="398">
        <v>108</v>
      </c>
      <c r="G37" s="398">
        <v>102</v>
      </c>
      <c r="H37" s="398">
        <v>3</v>
      </c>
      <c r="I37" s="398" t="s">
        <v>53</v>
      </c>
      <c r="J37" s="398">
        <v>3</v>
      </c>
      <c r="K37" s="398">
        <v>5</v>
      </c>
      <c r="L37" s="398">
        <v>3</v>
      </c>
      <c r="M37" s="398">
        <v>2</v>
      </c>
      <c r="N37" s="398">
        <v>218</v>
      </c>
      <c r="O37" s="398">
        <v>111</v>
      </c>
      <c r="P37" s="398">
        <v>107</v>
      </c>
      <c r="Q37" s="398" t="s">
        <v>125</v>
      </c>
      <c r="R37" s="398" t="s">
        <v>53</v>
      </c>
      <c r="S37" s="399" t="s">
        <v>53</v>
      </c>
    </row>
    <row r="38" spans="1:19" s="402" customFormat="1" ht="21" customHeight="1">
      <c r="A38" s="26" t="s">
        <v>183</v>
      </c>
      <c r="B38" s="398">
        <v>233</v>
      </c>
      <c r="C38" s="398">
        <v>125</v>
      </c>
      <c r="D38" s="398">
        <v>108</v>
      </c>
      <c r="E38" s="398">
        <v>220</v>
      </c>
      <c r="F38" s="398">
        <v>120</v>
      </c>
      <c r="G38" s="398">
        <v>100</v>
      </c>
      <c r="H38" s="398">
        <v>8</v>
      </c>
      <c r="I38" s="398">
        <v>2</v>
      </c>
      <c r="J38" s="398">
        <v>6</v>
      </c>
      <c r="K38" s="398">
        <v>3</v>
      </c>
      <c r="L38" s="398">
        <v>3</v>
      </c>
      <c r="M38" s="398" t="s">
        <v>315</v>
      </c>
      <c r="N38" s="398">
        <v>231</v>
      </c>
      <c r="O38" s="398">
        <v>125</v>
      </c>
      <c r="P38" s="398">
        <v>106</v>
      </c>
      <c r="Q38" s="398">
        <v>1</v>
      </c>
      <c r="R38" s="398" t="s">
        <v>53</v>
      </c>
      <c r="S38" s="399">
        <v>1</v>
      </c>
    </row>
    <row r="39" spans="1:19" ht="21" customHeight="1">
      <c r="A39" s="26" t="s">
        <v>530</v>
      </c>
      <c r="B39" s="398">
        <v>191</v>
      </c>
      <c r="C39" s="398">
        <v>95</v>
      </c>
      <c r="D39" s="398">
        <v>96</v>
      </c>
      <c r="E39" s="398">
        <v>184</v>
      </c>
      <c r="F39" s="398">
        <v>94</v>
      </c>
      <c r="G39" s="398">
        <v>90</v>
      </c>
      <c r="H39" s="398">
        <v>3</v>
      </c>
      <c r="I39" s="398" t="s">
        <v>53</v>
      </c>
      <c r="J39" s="398">
        <v>3</v>
      </c>
      <c r="K39" s="398">
        <v>2</v>
      </c>
      <c r="L39" s="398">
        <v>1</v>
      </c>
      <c r="M39" s="398">
        <v>1</v>
      </c>
      <c r="N39" s="398">
        <v>189</v>
      </c>
      <c r="O39" s="398">
        <v>95</v>
      </c>
      <c r="P39" s="398">
        <v>94</v>
      </c>
      <c r="Q39" s="398" t="s">
        <v>53</v>
      </c>
      <c r="R39" s="398" t="s">
        <v>53</v>
      </c>
      <c r="S39" s="399" t="s">
        <v>53</v>
      </c>
    </row>
    <row r="40" spans="1:19" ht="21" customHeight="1">
      <c r="A40" s="26" t="s">
        <v>531</v>
      </c>
      <c r="B40" s="398">
        <v>205</v>
      </c>
      <c r="C40" s="398">
        <v>103</v>
      </c>
      <c r="D40" s="398">
        <v>102</v>
      </c>
      <c r="E40" s="398">
        <v>197</v>
      </c>
      <c r="F40" s="398">
        <v>92</v>
      </c>
      <c r="G40" s="398">
        <v>105</v>
      </c>
      <c r="H40" s="398">
        <v>3</v>
      </c>
      <c r="I40" s="398" t="s">
        <v>53</v>
      </c>
      <c r="J40" s="398">
        <v>3</v>
      </c>
      <c r="K40" s="398">
        <v>4</v>
      </c>
      <c r="L40" s="398">
        <v>3</v>
      </c>
      <c r="M40" s="398">
        <v>1</v>
      </c>
      <c r="N40" s="398">
        <v>204</v>
      </c>
      <c r="O40" s="398">
        <v>95</v>
      </c>
      <c r="P40" s="398">
        <v>109</v>
      </c>
      <c r="Q40" s="398" t="s">
        <v>53</v>
      </c>
      <c r="R40" s="398" t="s">
        <v>53</v>
      </c>
      <c r="S40" s="399" t="s">
        <v>53</v>
      </c>
    </row>
    <row r="41" spans="1:19" ht="21" customHeight="1">
      <c r="A41" s="26" t="s">
        <v>532</v>
      </c>
      <c r="B41" s="398">
        <v>190</v>
      </c>
      <c r="C41" s="398">
        <v>106</v>
      </c>
      <c r="D41" s="398">
        <v>84</v>
      </c>
      <c r="E41" s="398">
        <v>183</v>
      </c>
      <c r="F41" s="398">
        <v>104</v>
      </c>
      <c r="G41" s="398">
        <v>79</v>
      </c>
      <c r="H41" s="398">
        <v>4</v>
      </c>
      <c r="I41" s="398" t="s">
        <v>53</v>
      </c>
      <c r="J41" s="398">
        <v>4</v>
      </c>
      <c r="K41" s="398">
        <v>2</v>
      </c>
      <c r="L41" s="398">
        <v>2</v>
      </c>
      <c r="M41" s="398" t="s">
        <v>53</v>
      </c>
      <c r="N41" s="398">
        <v>189</v>
      </c>
      <c r="O41" s="398">
        <v>106</v>
      </c>
      <c r="P41" s="398">
        <v>83</v>
      </c>
      <c r="Q41" s="398">
        <v>1</v>
      </c>
      <c r="R41" s="398" t="s">
        <v>53</v>
      </c>
      <c r="S41" s="399">
        <v>1</v>
      </c>
    </row>
    <row r="42" spans="1:19" ht="21" customHeight="1">
      <c r="A42" s="26" t="s">
        <v>533</v>
      </c>
      <c r="B42" s="398">
        <v>191</v>
      </c>
      <c r="C42" s="398">
        <v>99</v>
      </c>
      <c r="D42" s="398">
        <v>92</v>
      </c>
      <c r="E42" s="398">
        <v>185</v>
      </c>
      <c r="F42" s="398">
        <v>96</v>
      </c>
      <c r="G42" s="398">
        <v>89</v>
      </c>
      <c r="H42" s="398">
        <v>3</v>
      </c>
      <c r="I42" s="398" t="s">
        <v>53</v>
      </c>
      <c r="J42" s="398">
        <v>3</v>
      </c>
      <c r="K42" s="398">
        <v>2</v>
      </c>
      <c r="L42" s="398">
        <v>2</v>
      </c>
      <c r="M42" s="398" t="s">
        <v>53</v>
      </c>
      <c r="N42" s="398">
        <v>190</v>
      </c>
      <c r="O42" s="398">
        <v>98</v>
      </c>
      <c r="P42" s="398">
        <v>92</v>
      </c>
      <c r="Q42" s="398" t="s">
        <v>53</v>
      </c>
      <c r="R42" s="398" t="s">
        <v>53</v>
      </c>
      <c r="S42" s="399" t="s">
        <v>53</v>
      </c>
    </row>
    <row r="43" spans="1:19" ht="21" customHeight="1">
      <c r="A43" s="26" t="s">
        <v>534</v>
      </c>
      <c r="B43" s="398">
        <v>159</v>
      </c>
      <c r="C43" s="398">
        <v>72</v>
      </c>
      <c r="D43" s="398">
        <v>87</v>
      </c>
      <c r="E43" s="398">
        <v>150</v>
      </c>
      <c r="F43" s="398">
        <v>65</v>
      </c>
      <c r="G43" s="398">
        <v>85</v>
      </c>
      <c r="H43" s="398">
        <v>2</v>
      </c>
      <c r="I43" s="398">
        <v>1</v>
      </c>
      <c r="J43" s="398">
        <v>1</v>
      </c>
      <c r="K43" s="398">
        <v>7</v>
      </c>
      <c r="L43" s="398">
        <v>6</v>
      </c>
      <c r="M43" s="398">
        <v>1</v>
      </c>
      <c r="N43" s="398">
        <v>159</v>
      </c>
      <c r="O43" s="398">
        <v>72</v>
      </c>
      <c r="P43" s="398">
        <v>87</v>
      </c>
      <c r="Q43" s="398" t="s">
        <v>53</v>
      </c>
      <c r="R43" s="398" t="s">
        <v>53</v>
      </c>
      <c r="S43" s="399" t="s">
        <v>53</v>
      </c>
    </row>
    <row r="44" spans="1:19" ht="21" customHeight="1">
      <c r="A44" s="26" t="s">
        <v>868</v>
      </c>
      <c r="B44" s="398">
        <f>C44+D44</f>
        <v>198</v>
      </c>
      <c r="C44" s="398">
        <v>108</v>
      </c>
      <c r="D44" s="398">
        <v>90</v>
      </c>
      <c r="E44" s="398">
        <f>F44+G44</f>
        <v>197</v>
      </c>
      <c r="F44" s="398">
        <f>52+56</f>
        <v>108</v>
      </c>
      <c r="G44" s="398">
        <f>48+41</f>
        <v>89</v>
      </c>
      <c r="H44" s="398" t="s">
        <v>53</v>
      </c>
      <c r="I44" s="398" t="s">
        <v>53</v>
      </c>
      <c r="J44" s="398" t="s">
        <v>53</v>
      </c>
      <c r="K44" s="398" t="s">
        <v>53</v>
      </c>
      <c r="L44" s="398" t="s">
        <v>53</v>
      </c>
      <c r="M44" s="398" t="s">
        <v>53</v>
      </c>
      <c r="N44" s="398">
        <f>E44</f>
        <v>197</v>
      </c>
      <c r="O44" s="398">
        <f>F44</f>
        <v>108</v>
      </c>
      <c r="P44" s="398">
        <f>G44</f>
        <v>89</v>
      </c>
      <c r="Q44" s="398">
        <v>1</v>
      </c>
      <c r="R44" s="398" t="s">
        <v>53</v>
      </c>
      <c r="S44" s="399">
        <v>1</v>
      </c>
    </row>
    <row r="45" spans="1:19" ht="21" customHeight="1">
      <c r="A45" s="26" t="s">
        <v>869</v>
      </c>
      <c r="B45" s="398">
        <f t="shared" ref="B45:B47" si="0">C45+D45</f>
        <v>186</v>
      </c>
      <c r="C45" s="112">
        <v>95</v>
      </c>
      <c r="D45" s="112">
        <v>91</v>
      </c>
      <c r="E45" s="398">
        <f>F45+G45</f>
        <v>181</v>
      </c>
      <c r="F45" s="112">
        <f>46+3+41+1</f>
        <v>91</v>
      </c>
      <c r="G45" s="112">
        <f>52+36+2</f>
        <v>90</v>
      </c>
      <c r="H45" s="398">
        <f>I45</f>
        <v>1</v>
      </c>
      <c r="I45" s="112">
        <v>1</v>
      </c>
      <c r="J45" s="398" t="s">
        <v>53</v>
      </c>
      <c r="K45" s="398">
        <v>3</v>
      </c>
      <c r="L45" s="112">
        <v>2</v>
      </c>
      <c r="M45" s="112">
        <v>1</v>
      </c>
      <c r="N45" s="398">
        <f>O45+P45</f>
        <v>185</v>
      </c>
      <c r="O45" s="112">
        <f>F45+I45+L45</f>
        <v>94</v>
      </c>
      <c r="P45" s="112">
        <f>G45+M45</f>
        <v>91</v>
      </c>
      <c r="Q45" s="398" t="s">
        <v>53</v>
      </c>
      <c r="R45" s="398" t="s">
        <v>53</v>
      </c>
      <c r="S45" s="399" t="s">
        <v>53</v>
      </c>
    </row>
    <row r="46" spans="1:19" ht="21" customHeight="1">
      <c r="A46" s="26" t="s">
        <v>870</v>
      </c>
      <c r="B46" s="398">
        <f t="shared" si="0"/>
        <v>207</v>
      </c>
      <c r="C46" s="112">
        <v>95</v>
      </c>
      <c r="D46" s="112">
        <v>112</v>
      </c>
      <c r="E46" s="398">
        <v>202</v>
      </c>
      <c r="F46" s="112">
        <v>92</v>
      </c>
      <c r="G46" s="112">
        <f>51+59</f>
        <v>110</v>
      </c>
      <c r="H46" s="398">
        <f>I46+J46</f>
        <v>3</v>
      </c>
      <c r="I46" s="112">
        <v>1</v>
      </c>
      <c r="J46" s="112">
        <f>1+1</f>
        <v>2</v>
      </c>
      <c r="K46" s="398">
        <v>2</v>
      </c>
      <c r="L46" s="398">
        <v>2</v>
      </c>
      <c r="M46" s="398" t="s">
        <v>53</v>
      </c>
      <c r="N46" s="398">
        <f>O46+P46</f>
        <v>207</v>
      </c>
      <c r="O46" s="112">
        <f>F46+I46+L46</f>
        <v>95</v>
      </c>
      <c r="P46" s="112">
        <f>G46+J46</f>
        <v>112</v>
      </c>
      <c r="Q46" s="398" t="s">
        <v>53</v>
      </c>
      <c r="R46" s="398" t="s">
        <v>53</v>
      </c>
      <c r="S46" s="399" t="s">
        <v>53</v>
      </c>
    </row>
    <row r="47" spans="1:19" ht="21" customHeight="1">
      <c r="A47" s="26" t="s">
        <v>871</v>
      </c>
      <c r="B47" s="398">
        <f t="shared" si="0"/>
        <v>178</v>
      </c>
      <c r="C47" s="112">
        <v>91</v>
      </c>
      <c r="D47" s="112">
        <v>87</v>
      </c>
      <c r="E47" s="398">
        <f>F47+G47</f>
        <v>175</v>
      </c>
      <c r="F47" s="112">
        <f>40+3+44+1</f>
        <v>88</v>
      </c>
      <c r="G47" s="112">
        <f>43+2+41+1</f>
        <v>87</v>
      </c>
      <c r="H47" s="398">
        <v>1</v>
      </c>
      <c r="I47" s="112">
        <v>1</v>
      </c>
      <c r="J47" s="398" t="s">
        <v>53</v>
      </c>
      <c r="K47" s="398">
        <v>2</v>
      </c>
      <c r="L47" s="112">
        <v>2</v>
      </c>
      <c r="M47" s="398" t="s">
        <v>53</v>
      </c>
      <c r="N47" s="398">
        <f>O47+P47</f>
        <v>178</v>
      </c>
      <c r="O47" s="112">
        <f>F47+I47+L47</f>
        <v>91</v>
      </c>
      <c r="P47" s="112">
        <f>G47</f>
        <v>87</v>
      </c>
      <c r="Q47" s="398" t="s">
        <v>53</v>
      </c>
      <c r="R47" s="398" t="s">
        <v>53</v>
      </c>
      <c r="S47" s="399" t="s">
        <v>53</v>
      </c>
    </row>
    <row r="48" spans="1:19" ht="21" customHeight="1" thickBot="1">
      <c r="A48" s="27" t="s">
        <v>872</v>
      </c>
      <c r="B48" s="36">
        <f>C48+D48</f>
        <v>158</v>
      </c>
      <c r="C48" s="36">
        <v>79</v>
      </c>
      <c r="D48" s="36">
        <v>79</v>
      </c>
      <c r="E48" s="36">
        <f>F48+G48</f>
        <v>155</v>
      </c>
      <c r="F48" s="36">
        <v>77</v>
      </c>
      <c r="G48" s="36">
        <f>36+42</f>
        <v>78</v>
      </c>
      <c r="H48" s="36">
        <v>1</v>
      </c>
      <c r="I48" s="36">
        <v>1</v>
      </c>
      <c r="J48" s="36" t="s">
        <v>53</v>
      </c>
      <c r="K48" s="36">
        <v>1</v>
      </c>
      <c r="L48" s="36">
        <v>1</v>
      </c>
      <c r="M48" s="36" t="s">
        <v>53</v>
      </c>
      <c r="N48" s="36">
        <f>O48+P48</f>
        <v>157</v>
      </c>
      <c r="O48" s="36">
        <v>79</v>
      </c>
      <c r="P48" s="36">
        <v>78</v>
      </c>
      <c r="Q48" s="36" t="s">
        <v>53</v>
      </c>
      <c r="R48" s="36" t="s">
        <v>53</v>
      </c>
      <c r="S48" s="37" t="s">
        <v>53</v>
      </c>
    </row>
    <row r="49" spans="1:19" ht="18" customHeight="1" thickBot="1">
      <c r="A49" s="552"/>
      <c r="B49" s="552"/>
      <c r="C49" s="552"/>
      <c r="D49" s="552"/>
      <c r="E49" s="552"/>
      <c r="F49" s="552"/>
      <c r="G49" s="552"/>
      <c r="H49" s="552"/>
      <c r="I49" s="552"/>
      <c r="J49" s="552"/>
      <c r="K49" s="390"/>
      <c r="L49" s="390"/>
      <c r="M49" s="390"/>
      <c r="N49" s="390"/>
      <c r="O49" s="390"/>
      <c r="P49" s="390"/>
      <c r="Q49" s="393"/>
      <c r="R49" s="393"/>
      <c r="S49" s="393"/>
    </row>
    <row r="50" spans="1:19">
      <c r="A50" s="20"/>
      <c r="B50" s="419" t="s">
        <v>309</v>
      </c>
      <c r="C50" s="419"/>
      <c r="D50" s="419"/>
      <c r="E50" s="557" t="s">
        <v>310</v>
      </c>
      <c r="F50" s="558"/>
      <c r="G50" s="559"/>
      <c r="H50" s="419" t="s">
        <v>184</v>
      </c>
      <c r="I50" s="419"/>
      <c r="J50" s="419"/>
      <c r="K50" s="563" t="s">
        <v>185</v>
      </c>
      <c r="L50" s="563"/>
      <c r="M50" s="563"/>
      <c r="N50" s="549" t="s">
        <v>187</v>
      </c>
      <c r="O50" s="545" t="s">
        <v>188</v>
      </c>
    </row>
    <row r="51" spans="1:19">
      <c r="A51" s="28" t="s">
        <v>84</v>
      </c>
      <c r="B51" s="423"/>
      <c r="C51" s="423"/>
      <c r="D51" s="423"/>
      <c r="E51" s="560"/>
      <c r="F51" s="561"/>
      <c r="G51" s="562"/>
      <c r="H51" s="423"/>
      <c r="I51" s="423"/>
      <c r="J51" s="423"/>
      <c r="K51" s="556" t="s">
        <v>186</v>
      </c>
      <c r="L51" s="556"/>
      <c r="M51" s="556"/>
      <c r="N51" s="415"/>
      <c r="O51" s="546"/>
    </row>
    <row r="52" spans="1:19" ht="13.5" customHeight="1">
      <c r="A52" s="17"/>
      <c r="B52" s="386" t="s">
        <v>91</v>
      </c>
      <c r="C52" s="388" t="s">
        <v>107</v>
      </c>
      <c r="D52" s="388" t="s">
        <v>149</v>
      </c>
      <c r="E52" s="386" t="s">
        <v>91</v>
      </c>
      <c r="F52" s="388" t="s">
        <v>107</v>
      </c>
      <c r="G52" s="388" t="s">
        <v>120</v>
      </c>
      <c r="H52" s="386" t="s">
        <v>91</v>
      </c>
      <c r="I52" s="388" t="s">
        <v>107</v>
      </c>
      <c r="J52" s="388" t="s">
        <v>120</v>
      </c>
      <c r="K52" s="386" t="s">
        <v>91</v>
      </c>
      <c r="L52" s="388" t="s">
        <v>107</v>
      </c>
      <c r="M52" s="388" t="s">
        <v>120</v>
      </c>
      <c r="N52" s="415"/>
      <c r="O52" s="546"/>
    </row>
    <row r="53" spans="1:19" ht="7.5" customHeight="1">
      <c r="A53" s="41"/>
      <c r="B53" s="394" t="s">
        <v>100</v>
      </c>
      <c r="C53" s="394" t="s">
        <v>919</v>
      </c>
      <c r="D53" s="394" t="s">
        <v>919</v>
      </c>
      <c r="E53" s="394" t="s">
        <v>920</v>
      </c>
      <c r="F53" s="394" t="s">
        <v>920</v>
      </c>
      <c r="G53" s="394" t="s">
        <v>920</v>
      </c>
      <c r="H53" s="394" t="s">
        <v>920</v>
      </c>
      <c r="I53" s="394" t="s">
        <v>920</v>
      </c>
      <c r="J53" s="394" t="s">
        <v>920</v>
      </c>
      <c r="K53" s="394" t="s">
        <v>920</v>
      </c>
      <c r="L53" s="394" t="s">
        <v>920</v>
      </c>
      <c r="M53" s="394" t="s">
        <v>920</v>
      </c>
      <c r="N53" s="394" t="s">
        <v>189</v>
      </c>
      <c r="O53" s="395" t="s">
        <v>190</v>
      </c>
    </row>
    <row r="54" spans="1:19" ht="19.5" hidden="1" customHeight="1" outlineLevel="1">
      <c r="A54" s="31" t="s">
        <v>237</v>
      </c>
      <c r="B54" s="396">
        <v>20</v>
      </c>
      <c r="C54" s="396">
        <v>9</v>
      </c>
      <c r="D54" s="396">
        <v>11</v>
      </c>
      <c r="E54" s="396">
        <v>30</v>
      </c>
      <c r="F54" s="396">
        <v>13</v>
      </c>
      <c r="G54" s="396">
        <v>17</v>
      </c>
      <c r="H54" s="74" t="s">
        <v>311</v>
      </c>
      <c r="I54" s="74" t="s">
        <v>311</v>
      </c>
      <c r="J54" s="74" t="s">
        <v>311</v>
      </c>
      <c r="K54" s="74" t="s">
        <v>53</v>
      </c>
      <c r="L54" s="74" t="s">
        <v>53</v>
      </c>
      <c r="M54" s="74" t="s">
        <v>53</v>
      </c>
      <c r="N54" s="55">
        <v>84.8</v>
      </c>
      <c r="O54" s="56">
        <v>12.7</v>
      </c>
      <c r="P54" s="392" t="s">
        <v>583</v>
      </c>
    </row>
    <row r="55" spans="1:19" ht="19.5" hidden="1" customHeight="1" outlineLevel="1">
      <c r="A55" s="26" t="s">
        <v>289</v>
      </c>
      <c r="B55" s="398">
        <v>13</v>
      </c>
      <c r="C55" s="398">
        <v>4</v>
      </c>
      <c r="D55" s="398">
        <v>9</v>
      </c>
      <c r="E55" s="398">
        <v>33</v>
      </c>
      <c r="F55" s="398">
        <v>17</v>
      </c>
      <c r="G55" s="398">
        <v>16</v>
      </c>
      <c r="H55" s="66" t="s">
        <v>53</v>
      </c>
      <c r="I55" s="66" t="s">
        <v>53</v>
      </c>
      <c r="J55" s="66" t="s">
        <v>53</v>
      </c>
      <c r="K55" s="66" t="s">
        <v>53</v>
      </c>
      <c r="L55" s="66" t="s">
        <v>53</v>
      </c>
      <c r="M55" s="66" t="s">
        <v>53</v>
      </c>
      <c r="N55" s="53">
        <v>87</v>
      </c>
      <c r="O55" s="54">
        <v>8.5</v>
      </c>
    </row>
    <row r="56" spans="1:19" ht="19.5" hidden="1" customHeight="1" outlineLevel="1">
      <c r="A56" s="26" t="s">
        <v>290</v>
      </c>
      <c r="B56" s="398">
        <v>32</v>
      </c>
      <c r="C56" s="398">
        <v>6</v>
      </c>
      <c r="D56" s="398">
        <v>26</v>
      </c>
      <c r="E56" s="398">
        <v>31</v>
      </c>
      <c r="F56" s="398">
        <v>18</v>
      </c>
      <c r="G56" s="398">
        <v>13</v>
      </c>
      <c r="H56" s="398">
        <v>4</v>
      </c>
      <c r="I56" s="398">
        <v>2</v>
      </c>
      <c r="J56" s="398">
        <v>2</v>
      </c>
      <c r="K56" s="66" t="s">
        <v>53</v>
      </c>
      <c r="L56" s="66" t="s">
        <v>53</v>
      </c>
      <c r="M56" s="66" t="s">
        <v>53</v>
      </c>
      <c r="N56" s="53">
        <v>87</v>
      </c>
      <c r="O56" s="54">
        <v>12.3</v>
      </c>
    </row>
    <row r="57" spans="1:19" ht="19.5" hidden="1" customHeight="1" outlineLevel="1">
      <c r="A57" s="26" t="s">
        <v>291</v>
      </c>
      <c r="B57" s="398">
        <v>9</v>
      </c>
      <c r="C57" s="66" t="s">
        <v>53</v>
      </c>
      <c r="D57" s="398">
        <v>9</v>
      </c>
      <c r="E57" s="398">
        <v>24</v>
      </c>
      <c r="F57" s="398">
        <v>10</v>
      </c>
      <c r="G57" s="398">
        <v>14</v>
      </c>
      <c r="H57" s="398">
        <v>1</v>
      </c>
      <c r="I57" s="66" t="s">
        <v>53</v>
      </c>
      <c r="J57" s="398">
        <v>1</v>
      </c>
      <c r="K57" s="66" t="s">
        <v>53</v>
      </c>
      <c r="L57" s="66" t="s">
        <v>53</v>
      </c>
      <c r="M57" s="66" t="s">
        <v>53</v>
      </c>
      <c r="N57" s="53">
        <v>88.9</v>
      </c>
      <c r="O57" s="54">
        <v>7.8</v>
      </c>
    </row>
    <row r="58" spans="1:19" ht="19.5" hidden="1" customHeight="1" outlineLevel="1">
      <c r="A58" s="26" t="s">
        <v>292</v>
      </c>
      <c r="B58" s="398">
        <v>16</v>
      </c>
      <c r="C58" s="66" t="s">
        <v>53</v>
      </c>
      <c r="D58" s="398">
        <v>16</v>
      </c>
      <c r="E58" s="398">
        <v>38</v>
      </c>
      <c r="F58" s="398">
        <v>13</v>
      </c>
      <c r="G58" s="398">
        <v>25</v>
      </c>
      <c r="H58" s="398">
        <v>3</v>
      </c>
      <c r="I58" s="398">
        <v>1</v>
      </c>
      <c r="J58" s="398">
        <v>2</v>
      </c>
      <c r="K58" s="66" t="s">
        <v>53</v>
      </c>
      <c r="L58" s="66" t="s">
        <v>53</v>
      </c>
      <c r="M58" s="66" t="s">
        <v>53</v>
      </c>
      <c r="N58" s="53">
        <v>84.6</v>
      </c>
      <c r="O58" s="54">
        <v>9.8000000000000007</v>
      </c>
    </row>
    <row r="59" spans="1:19" ht="19.5" hidden="1" customHeight="1" outlineLevel="1">
      <c r="A59" s="26" t="s">
        <v>293</v>
      </c>
      <c r="B59" s="398">
        <v>14</v>
      </c>
      <c r="C59" s="66" t="s">
        <v>53</v>
      </c>
      <c r="D59" s="398">
        <v>14</v>
      </c>
      <c r="E59" s="398">
        <v>13</v>
      </c>
      <c r="F59" s="398">
        <v>9</v>
      </c>
      <c r="G59" s="398">
        <v>4</v>
      </c>
      <c r="H59" s="398">
        <v>3</v>
      </c>
      <c r="I59" s="398">
        <v>1</v>
      </c>
      <c r="J59" s="398">
        <v>2</v>
      </c>
      <c r="K59" s="66" t="s">
        <v>53</v>
      </c>
      <c r="L59" s="66" t="s">
        <v>53</v>
      </c>
      <c r="M59" s="66" t="s">
        <v>53</v>
      </c>
      <c r="N59" s="53">
        <v>93.8</v>
      </c>
      <c r="O59" s="54">
        <v>5.7</v>
      </c>
    </row>
    <row r="60" spans="1:19" ht="19.5" hidden="1" customHeight="1" outlineLevel="1">
      <c r="A60" s="26" t="s">
        <v>294</v>
      </c>
      <c r="B60" s="398">
        <v>8</v>
      </c>
      <c r="C60" s="66" t="s">
        <v>53</v>
      </c>
      <c r="D60" s="398">
        <v>8</v>
      </c>
      <c r="E60" s="398">
        <v>10</v>
      </c>
      <c r="F60" s="398">
        <v>5</v>
      </c>
      <c r="G60" s="398">
        <v>5</v>
      </c>
      <c r="H60" s="398">
        <v>2</v>
      </c>
      <c r="I60" s="398">
        <v>1</v>
      </c>
      <c r="J60" s="398">
        <v>1</v>
      </c>
      <c r="K60" s="398">
        <v>1</v>
      </c>
      <c r="L60" s="66" t="s">
        <v>53</v>
      </c>
      <c r="M60" s="398">
        <v>1</v>
      </c>
      <c r="N60" s="53">
        <v>94.7</v>
      </c>
      <c r="O60" s="54">
        <v>4</v>
      </c>
    </row>
    <row r="61" spans="1:19" ht="19.5" hidden="1" customHeight="1" outlineLevel="1">
      <c r="A61" s="26" t="s">
        <v>295</v>
      </c>
      <c r="B61" s="398">
        <v>2</v>
      </c>
      <c r="C61" s="66" t="s">
        <v>53</v>
      </c>
      <c r="D61" s="398">
        <v>2</v>
      </c>
      <c r="E61" s="398">
        <v>18</v>
      </c>
      <c r="F61" s="398">
        <v>14</v>
      </c>
      <c r="G61" s="398">
        <v>4</v>
      </c>
      <c r="H61" s="398">
        <v>1</v>
      </c>
      <c r="I61" s="66" t="s">
        <v>53</v>
      </c>
      <c r="J61" s="398">
        <v>1</v>
      </c>
      <c r="K61" s="66" t="s">
        <v>53</v>
      </c>
      <c r="L61" s="66" t="s">
        <v>53</v>
      </c>
      <c r="M61" s="66" t="s">
        <v>53</v>
      </c>
      <c r="N61" s="53">
        <v>92.6</v>
      </c>
      <c r="O61" s="54">
        <v>2.7</v>
      </c>
    </row>
    <row r="62" spans="1:19" ht="19.5" hidden="1" customHeight="1" outlineLevel="1">
      <c r="A62" s="26" t="s">
        <v>296</v>
      </c>
      <c r="B62" s="398">
        <v>1</v>
      </c>
      <c r="C62" s="398">
        <v>1</v>
      </c>
      <c r="D62" s="66" t="s">
        <v>53</v>
      </c>
      <c r="E62" s="398">
        <v>14</v>
      </c>
      <c r="F62" s="398">
        <v>12</v>
      </c>
      <c r="G62" s="398">
        <v>2</v>
      </c>
      <c r="H62" s="398">
        <v>7</v>
      </c>
      <c r="I62" s="398">
        <v>2</v>
      </c>
      <c r="J62" s="398">
        <v>5</v>
      </c>
      <c r="K62" s="66" t="s">
        <v>53</v>
      </c>
      <c r="L62" s="66" t="s">
        <v>53</v>
      </c>
      <c r="M62" s="66" t="s">
        <v>53</v>
      </c>
      <c r="N62" s="53">
        <v>92.5</v>
      </c>
      <c r="O62" s="54">
        <v>2.7</v>
      </c>
    </row>
    <row r="63" spans="1:19" ht="19.5" hidden="1" customHeight="1" outlineLevel="1">
      <c r="A63" s="26" t="s">
        <v>297</v>
      </c>
      <c r="B63" s="66" t="s">
        <v>53</v>
      </c>
      <c r="C63" s="66" t="s">
        <v>53</v>
      </c>
      <c r="D63" s="66" t="s">
        <v>53</v>
      </c>
      <c r="E63" s="398">
        <v>14</v>
      </c>
      <c r="F63" s="398">
        <v>10</v>
      </c>
      <c r="G63" s="398">
        <v>4</v>
      </c>
      <c r="H63" s="398">
        <v>3</v>
      </c>
      <c r="I63" s="398">
        <v>3</v>
      </c>
      <c r="J63" s="66" t="s">
        <v>53</v>
      </c>
      <c r="K63" s="66" t="s">
        <v>53</v>
      </c>
      <c r="L63" s="66" t="s">
        <v>53</v>
      </c>
      <c r="M63" s="66" t="s">
        <v>53</v>
      </c>
      <c r="N63" s="53">
        <v>91.7</v>
      </c>
      <c r="O63" s="54">
        <v>3.6</v>
      </c>
    </row>
    <row r="64" spans="1:19" ht="19.5" hidden="1" customHeight="1" outlineLevel="1">
      <c r="A64" s="26" t="s">
        <v>298</v>
      </c>
      <c r="B64" s="398">
        <v>2</v>
      </c>
      <c r="C64" s="66" t="s">
        <v>53</v>
      </c>
      <c r="D64" s="398">
        <v>2</v>
      </c>
      <c r="E64" s="398">
        <v>13</v>
      </c>
      <c r="F64" s="398">
        <v>8</v>
      </c>
      <c r="G64" s="398">
        <v>5</v>
      </c>
      <c r="H64" s="398">
        <v>11</v>
      </c>
      <c r="I64" s="398">
        <v>8</v>
      </c>
      <c r="J64" s="398">
        <v>3</v>
      </c>
      <c r="K64" s="66" t="s">
        <v>53</v>
      </c>
      <c r="L64" s="66" t="s">
        <v>53</v>
      </c>
      <c r="M64" s="66" t="s">
        <v>53</v>
      </c>
      <c r="N64" s="53">
        <v>91.6</v>
      </c>
      <c r="O64" s="54">
        <v>2.6</v>
      </c>
    </row>
    <row r="65" spans="1:15" ht="19.5" hidden="1" customHeight="1" outlineLevel="1">
      <c r="A65" s="26" t="s">
        <v>299</v>
      </c>
      <c r="B65" s="398">
        <v>6</v>
      </c>
      <c r="C65" s="398">
        <v>2</v>
      </c>
      <c r="D65" s="398">
        <v>4</v>
      </c>
      <c r="E65" s="398">
        <v>13</v>
      </c>
      <c r="F65" s="398">
        <v>8</v>
      </c>
      <c r="G65" s="398">
        <v>5</v>
      </c>
      <c r="H65" s="66" t="s">
        <v>53</v>
      </c>
      <c r="I65" s="66" t="s">
        <v>53</v>
      </c>
      <c r="J65" s="66" t="s">
        <v>53</v>
      </c>
      <c r="K65" s="66" t="s">
        <v>53</v>
      </c>
      <c r="L65" s="66" t="s">
        <v>53</v>
      </c>
      <c r="M65" s="66" t="s">
        <v>53</v>
      </c>
      <c r="N65" s="53">
        <v>95.5</v>
      </c>
      <c r="O65" s="54">
        <v>2.8</v>
      </c>
    </row>
    <row r="66" spans="1:15" ht="19.5" hidden="1" customHeight="1" outlineLevel="1">
      <c r="A66" s="26" t="s">
        <v>300</v>
      </c>
      <c r="B66" s="398">
        <v>1</v>
      </c>
      <c r="C66" s="66" t="s">
        <v>53</v>
      </c>
      <c r="D66" s="398">
        <v>1</v>
      </c>
      <c r="E66" s="398">
        <v>12</v>
      </c>
      <c r="F66" s="398">
        <v>10</v>
      </c>
      <c r="G66" s="398">
        <v>2</v>
      </c>
      <c r="H66" s="398">
        <v>4</v>
      </c>
      <c r="I66" s="398">
        <v>2</v>
      </c>
      <c r="J66" s="398">
        <v>2</v>
      </c>
      <c r="K66" s="66" t="s">
        <v>53</v>
      </c>
      <c r="L66" s="66" t="s">
        <v>53</v>
      </c>
      <c r="M66" s="66" t="s">
        <v>53</v>
      </c>
      <c r="N66" s="53">
        <v>93.4</v>
      </c>
      <c r="O66" s="54">
        <v>2.4</v>
      </c>
    </row>
    <row r="67" spans="1:15" ht="19.5" hidden="1" customHeight="1" outlineLevel="1">
      <c r="A67" s="26" t="s">
        <v>301</v>
      </c>
      <c r="B67" s="66" t="s">
        <v>53</v>
      </c>
      <c r="C67" s="66" t="s">
        <v>53</v>
      </c>
      <c r="D67" s="66" t="s">
        <v>53</v>
      </c>
      <c r="E67" s="398">
        <v>5</v>
      </c>
      <c r="F67" s="398">
        <v>4</v>
      </c>
      <c r="G67" s="398">
        <v>1</v>
      </c>
      <c r="H67" s="398">
        <v>3</v>
      </c>
      <c r="I67" s="66" t="s">
        <v>53</v>
      </c>
      <c r="J67" s="398">
        <v>3</v>
      </c>
      <c r="K67" s="66" t="s">
        <v>53</v>
      </c>
      <c r="L67" s="66" t="s">
        <v>53</v>
      </c>
      <c r="M67" s="66" t="s">
        <v>53</v>
      </c>
      <c r="N67" s="53">
        <v>96.7</v>
      </c>
      <c r="O67" s="54">
        <v>1.4</v>
      </c>
    </row>
    <row r="68" spans="1:15" ht="19.5" hidden="1" customHeight="1" outlineLevel="1">
      <c r="A68" s="26" t="s">
        <v>580</v>
      </c>
      <c r="B68" s="66" t="s">
        <v>53</v>
      </c>
      <c r="C68" s="66" t="s">
        <v>53</v>
      </c>
      <c r="D68" s="66" t="s">
        <v>53</v>
      </c>
      <c r="E68" s="398">
        <v>7</v>
      </c>
      <c r="F68" s="398">
        <v>6</v>
      </c>
      <c r="G68" s="398">
        <v>1</v>
      </c>
      <c r="H68" s="398">
        <v>8</v>
      </c>
      <c r="I68" s="398">
        <v>5</v>
      </c>
      <c r="J68" s="398">
        <v>3</v>
      </c>
      <c r="K68" s="66" t="s">
        <v>53</v>
      </c>
      <c r="L68" s="66" t="s">
        <v>53</v>
      </c>
      <c r="M68" s="66" t="s">
        <v>53</v>
      </c>
      <c r="N68" s="53">
        <v>95.5</v>
      </c>
      <c r="O68" s="54">
        <v>1.1000000000000001</v>
      </c>
    </row>
    <row r="69" spans="1:15" ht="19.5" hidden="1" customHeight="1" outlineLevel="1">
      <c r="A69" s="26" t="s">
        <v>302</v>
      </c>
      <c r="B69" s="66" t="s">
        <v>53</v>
      </c>
      <c r="C69" s="66" t="s">
        <v>53</v>
      </c>
      <c r="D69" s="66" t="s">
        <v>53</v>
      </c>
      <c r="E69" s="398">
        <v>3</v>
      </c>
      <c r="F69" s="398">
        <v>2</v>
      </c>
      <c r="G69" s="398">
        <v>1</v>
      </c>
      <c r="H69" s="398">
        <v>10</v>
      </c>
      <c r="I69" s="398">
        <v>5</v>
      </c>
      <c r="J69" s="398">
        <v>5</v>
      </c>
      <c r="K69" s="66" t="s">
        <v>53</v>
      </c>
      <c r="L69" s="66" t="s">
        <v>53</v>
      </c>
      <c r="M69" s="66" t="s">
        <v>53</v>
      </c>
      <c r="N69" s="53">
        <v>95.5</v>
      </c>
      <c r="O69" s="54">
        <v>1.2</v>
      </c>
    </row>
    <row r="70" spans="1:15" ht="19.5" hidden="1" customHeight="1" outlineLevel="1">
      <c r="A70" s="26" t="s">
        <v>269</v>
      </c>
      <c r="B70" s="66" t="s">
        <v>53</v>
      </c>
      <c r="C70" s="66" t="s">
        <v>53</v>
      </c>
      <c r="D70" s="66" t="s">
        <v>53</v>
      </c>
      <c r="E70" s="398">
        <v>3</v>
      </c>
      <c r="F70" s="398">
        <v>1</v>
      </c>
      <c r="G70" s="398">
        <v>2</v>
      </c>
      <c r="H70" s="398">
        <v>4</v>
      </c>
      <c r="I70" s="398">
        <v>2</v>
      </c>
      <c r="J70" s="398">
        <v>2</v>
      </c>
      <c r="K70" s="66" t="s">
        <v>53</v>
      </c>
      <c r="L70" s="66" t="s">
        <v>53</v>
      </c>
      <c r="M70" s="66" t="s">
        <v>53</v>
      </c>
      <c r="N70" s="53">
        <v>94.8</v>
      </c>
      <c r="O70" s="54">
        <v>3.5</v>
      </c>
    </row>
    <row r="71" spans="1:15" ht="19.5" hidden="1" customHeight="1" outlineLevel="1">
      <c r="A71" s="26" t="s">
        <v>270</v>
      </c>
      <c r="B71" s="66" t="s">
        <v>53</v>
      </c>
      <c r="C71" s="66" t="s">
        <v>53</v>
      </c>
      <c r="D71" s="66" t="s">
        <v>53</v>
      </c>
      <c r="E71" s="398">
        <v>7</v>
      </c>
      <c r="F71" s="398">
        <v>5</v>
      </c>
      <c r="G71" s="398">
        <v>2</v>
      </c>
      <c r="H71" s="398">
        <v>3</v>
      </c>
      <c r="I71" s="398">
        <v>2</v>
      </c>
      <c r="J71" s="398">
        <v>1</v>
      </c>
      <c r="K71" s="66" t="s">
        <v>53</v>
      </c>
      <c r="L71" s="66" t="s">
        <v>53</v>
      </c>
      <c r="M71" s="66" t="s">
        <v>53</v>
      </c>
      <c r="N71" s="53">
        <v>95.8</v>
      </c>
      <c r="O71" s="54">
        <v>1.7</v>
      </c>
    </row>
    <row r="72" spans="1:15" ht="19.5" hidden="1" customHeight="1" outlineLevel="1">
      <c r="A72" s="26" t="s">
        <v>271</v>
      </c>
      <c r="B72" s="66" t="s">
        <v>53</v>
      </c>
      <c r="C72" s="66" t="s">
        <v>53</v>
      </c>
      <c r="D72" s="66" t="s">
        <v>53</v>
      </c>
      <c r="E72" s="398">
        <v>1</v>
      </c>
      <c r="F72" s="66" t="s">
        <v>53</v>
      </c>
      <c r="G72" s="398">
        <v>1</v>
      </c>
      <c r="H72" s="398">
        <v>1</v>
      </c>
      <c r="I72" s="66" t="s">
        <v>53</v>
      </c>
      <c r="J72" s="398">
        <v>1</v>
      </c>
      <c r="K72" s="66" t="s">
        <v>53</v>
      </c>
      <c r="L72" s="66" t="s">
        <v>53</v>
      </c>
      <c r="M72" s="66" t="s">
        <v>53</v>
      </c>
      <c r="N72" s="53">
        <v>98.7</v>
      </c>
      <c r="O72" s="54">
        <v>0.8</v>
      </c>
    </row>
    <row r="73" spans="1:15" ht="19.5" hidden="1" customHeight="1" outlineLevel="1">
      <c r="A73" s="26" t="s">
        <v>272</v>
      </c>
      <c r="B73" s="66" t="s">
        <v>53</v>
      </c>
      <c r="C73" s="66" t="s">
        <v>53</v>
      </c>
      <c r="D73" s="66" t="s">
        <v>53</v>
      </c>
      <c r="E73" s="398">
        <v>2</v>
      </c>
      <c r="F73" s="398">
        <v>2</v>
      </c>
      <c r="G73" s="66" t="s">
        <v>53</v>
      </c>
      <c r="H73" s="66" t="s">
        <v>53</v>
      </c>
      <c r="I73" s="66" t="s">
        <v>53</v>
      </c>
      <c r="J73" s="66" t="s">
        <v>53</v>
      </c>
      <c r="K73" s="66" t="s">
        <v>53</v>
      </c>
      <c r="L73" s="66" t="s">
        <v>53</v>
      </c>
      <c r="M73" s="66" t="s">
        <v>53</v>
      </c>
      <c r="N73" s="53">
        <v>98</v>
      </c>
      <c r="O73" s="54">
        <v>1.8</v>
      </c>
    </row>
    <row r="74" spans="1:15" ht="19.5" hidden="1" customHeight="1" outlineLevel="1">
      <c r="A74" s="26" t="s">
        <v>273</v>
      </c>
      <c r="B74" s="66" t="s">
        <v>53</v>
      </c>
      <c r="C74" s="66" t="s">
        <v>53</v>
      </c>
      <c r="D74" s="66" t="s">
        <v>53</v>
      </c>
      <c r="E74" s="398">
        <v>1</v>
      </c>
      <c r="F74" s="398">
        <v>1</v>
      </c>
      <c r="G74" s="66" t="s">
        <v>53</v>
      </c>
      <c r="H74" s="398">
        <v>2</v>
      </c>
      <c r="I74" s="398">
        <v>1</v>
      </c>
      <c r="J74" s="398">
        <v>1</v>
      </c>
      <c r="K74" s="66" t="s">
        <v>53</v>
      </c>
      <c r="L74" s="66" t="s">
        <v>53</v>
      </c>
      <c r="M74" s="66" t="s">
        <v>53</v>
      </c>
      <c r="N74" s="53">
        <v>99.1</v>
      </c>
      <c r="O74" s="54" t="s">
        <v>53</v>
      </c>
    </row>
    <row r="75" spans="1:15" ht="19.5" hidden="1" customHeight="1" outlineLevel="1">
      <c r="A75" s="26" t="s">
        <v>274</v>
      </c>
      <c r="B75" s="66" t="s">
        <v>53</v>
      </c>
      <c r="C75" s="66" t="s">
        <v>53</v>
      </c>
      <c r="D75" s="66" t="s">
        <v>53</v>
      </c>
      <c r="E75" s="398">
        <v>1</v>
      </c>
      <c r="F75" s="398">
        <v>1</v>
      </c>
      <c r="G75" s="66" t="s">
        <v>53</v>
      </c>
      <c r="H75" s="200" t="s">
        <v>53</v>
      </c>
      <c r="I75" s="200" t="s">
        <v>53</v>
      </c>
      <c r="J75" s="200" t="s">
        <v>53</v>
      </c>
      <c r="K75" s="66" t="s">
        <v>53</v>
      </c>
      <c r="L75" s="66" t="s">
        <v>53</v>
      </c>
      <c r="M75" s="66" t="s">
        <v>53</v>
      </c>
      <c r="N75" s="53">
        <v>99.1</v>
      </c>
      <c r="O75" s="54">
        <v>0.6</v>
      </c>
    </row>
    <row r="76" spans="1:15" ht="15" hidden="1" customHeight="1" outlineLevel="1">
      <c r="A76" s="31" t="s">
        <v>524</v>
      </c>
      <c r="B76" s="74" t="s">
        <v>53</v>
      </c>
      <c r="C76" s="74" t="s">
        <v>53</v>
      </c>
      <c r="D76" s="74" t="s">
        <v>53</v>
      </c>
      <c r="E76" s="74" t="s">
        <v>53</v>
      </c>
      <c r="F76" s="74" t="s">
        <v>53</v>
      </c>
      <c r="G76" s="74" t="s">
        <v>53</v>
      </c>
      <c r="H76" s="396">
        <v>1</v>
      </c>
      <c r="I76" s="396" t="s">
        <v>53</v>
      </c>
      <c r="J76" s="396">
        <v>1</v>
      </c>
      <c r="K76" s="74" t="s">
        <v>53</v>
      </c>
      <c r="L76" s="74" t="s">
        <v>53</v>
      </c>
      <c r="M76" s="74" t="s">
        <v>53</v>
      </c>
      <c r="N76" s="55">
        <v>98.8</v>
      </c>
      <c r="O76" s="56">
        <v>0.9</v>
      </c>
    </row>
    <row r="77" spans="1:15" ht="19.5" hidden="1" customHeight="1" outlineLevel="1">
      <c r="A77" s="26" t="s">
        <v>303</v>
      </c>
      <c r="B77" s="398">
        <v>1</v>
      </c>
      <c r="C77" s="398">
        <v>1</v>
      </c>
      <c r="D77" s="66" t="s">
        <v>53</v>
      </c>
      <c r="E77" s="66" t="s">
        <v>53</v>
      </c>
      <c r="F77" s="66" t="s">
        <v>53</v>
      </c>
      <c r="G77" s="66" t="s">
        <v>53</v>
      </c>
      <c r="H77" s="398">
        <v>2</v>
      </c>
      <c r="I77" s="398">
        <v>1</v>
      </c>
      <c r="J77" s="398">
        <v>1</v>
      </c>
      <c r="K77" s="66" t="s">
        <v>53</v>
      </c>
      <c r="L77" s="66" t="s">
        <v>53</v>
      </c>
      <c r="M77" s="66" t="s">
        <v>53</v>
      </c>
      <c r="N77" s="53">
        <v>98.5</v>
      </c>
      <c r="O77" s="54">
        <v>0.6</v>
      </c>
    </row>
    <row r="78" spans="1:15" ht="19.5" hidden="1" customHeight="1" outlineLevel="1">
      <c r="A78" s="26" t="s">
        <v>78</v>
      </c>
      <c r="B78" s="66" t="s">
        <v>53</v>
      </c>
      <c r="C78" s="66" t="s">
        <v>53</v>
      </c>
      <c r="D78" s="66" t="s">
        <v>53</v>
      </c>
      <c r="E78" s="66" t="s">
        <v>53</v>
      </c>
      <c r="F78" s="66" t="s">
        <v>53</v>
      </c>
      <c r="G78" s="66" t="s">
        <v>53</v>
      </c>
      <c r="H78" s="398">
        <v>5</v>
      </c>
      <c r="I78" s="398">
        <v>2</v>
      </c>
      <c r="J78" s="398">
        <v>3</v>
      </c>
      <c r="K78" s="66" t="s">
        <v>53</v>
      </c>
      <c r="L78" s="66" t="s">
        <v>53</v>
      </c>
      <c r="M78" s="66" t="s">
        <v>53</v>
      </c>
      <c r="N78" s="53">
        <v>98.5</v>
      </c>
      <c r="O78" s="54" t="s">
        <v>53</v>
      </c>
    </row>
    <row r="79" spans="1:15" ht="19.5" hidden="1" customHeight="1" outlineLevel="1">
      <c r="A79" s="26" t="s">
        <v>79</v>
      </c>
      <c r="B79" s="66" t="s">
        <v>53</v>
      </c>
      <c r="C79" s="66" t="s">
        <v>53</v>
      </c>
      <c r="D79" s="66" t="s">
        <v>53</v>
      </c>
      <c r="E79" s="66" t="s">
        <v>53</v>
      </c>
      <c r="F79" s="66" t="s">
        <v>53</v>
      </c>
      <c r="G79" s="66" t="s">
        <v>53</v>
      </c>
      <c r="H79" s="398">
        <v>3</v>
      </c>
      <c r="I79" s="398">
        <v>2</v>
      </c>
      <c r="J79" s="398">
        <v>1</v>
      </c>
      <c r="K79" s="66" t="s">
        <v>53</v>
      </c>
      <c r="L79" s="66" t="s">
        <v>53</v>
      </c>
      <c r="M79" s="66" t="s">
        <v>53</v>
      </c>
      <c r="N79" s="53">
        <v>97.8</v>
      </c>
      <c r="O79" s="54">
        <v>1.3</v>
      </c>
    </row>
    <row r="80" spans="1:15" ht="19.5" hidden="1" customHeight="1" outlineLevel="1">
      <c r="A80" s="111" t="s">
        <v>80</v>
      </c>
      <c r="B80" s="200" t="s">
        <v>53</v>
      </c>
      <c r="C80" s="200" t="s">
        <v>53</v>
      </c>
      <c r="D80" s="200" t="s">
        <v>53</v>
      </c>
      <c r="E80" s="200" t="s">
        <v>53</v>
      </c>
      <c r="F80" s="200" t="s">
        <v>53</v>
      </c>
      <c r="G80" s="200" t="s">
        <v>191</v>
      </c>
      <c r="H80" s="112">
        <v>3</v>
      </c>
      <c r="I80" s="112">
        <v>2</v>
      </c>
      <c r="J80" s="112">
        <v>1</v>
      </c>
      <c r="K80" s="200" t="s">
        <v>53</v>
      </c>
      <c r="L80" s="200" t="s">
        <v>53</v>
      </c>
      <c r="M80" s="200" t="s">
        <v>53</v>
      </c>
      <c r="N80" s="383">
        <v>98.6</v>
      </c>
      <c r="O80" s="384">
        <v>0.3</v>
      </c>
    </row>
    <row r="81" spans="1:15" ht="15" customHeight="1" collapsed="1">
      <c r="A81" s="31" t="s">
        <v>855</v>
      </c>
      <c r="B81" s="74" t="s">
        <v>53</v>
      </c>
      <c r="C81" s="74" t="s">
        <v>53</v>
      </c>
      <c r="D81" s="74" t="s">
        <v>53</v>
      </c>
      <c r="E81" s="74" t="s">
        <v>53</v>
      </c>
      <c r="F81" s="74" t="s">
        <v>53</v>
      </c>
      <c r="G81" s="74" t="s">
        <v>53</v>
      </c>
      <c r="H81" s="396">
        <v>2</v>
      </c>
      <c r="I81" s="74" t="s">
        <v>53</v>
      </c>
      <c r="J81" s="396">
        <v>2</v>
      </c>
      <c r="K81" s="74" t="s">
        <v>53</v>
      </c>
      <c r="L81" s="74" t="s">
        <v>53</v>
      </c>
      <c r="M81" s="74" t="s">
        <v>53</v>
      </c>
      <c r="N81" s="55">
        <v>99.3</v>
      </c>
      <c r="O81" s="56" t="s">
        <v>53</v>
      </c>
    </row>
    <row r="82" spans="1:15" ht="19.5" customHeight="1">
      <c r="A82" s="26" t="s">
        <v>304</v>
      </c>
      <c r="B82" s="66" t="s">
        <v>53</v>
      </c>
      <c r="C82" s="66" t="s">
        <v>53</v>
      </c>
      <c r="D82" s="66" t="s">
        <v>53</v>
      </c>
      <c r="E82" s="398">
        <v>1</v>
      </c>
      <c r="F82" s="398">
        <v>1</v>
      </c>
      <c r="G82" s="66" t="s">
        <v>53</v>
      </c>
      <c r="H82" s="398">
        <v>3</v>
      </c>
      <c r="I82" s="398">
        <v>2</v>
      </c>
      <c r="J82" s="398">
        <v>1</v>
      </c>
      <c r="K82" s="66" t="s">
        <v>53</v>
      </c>
      <c r="L82" s="66" t="s">
        <v>53</v>
      </c>
      <c r="M82" s="66" t="s">
        <v>53</v>
      </c>
      <c r="N82" s="53">
        <v>98.6</v>
      </c>
      <c r="O82" s="54" t="s">
        <v>53</v>
      </c>
    </row>
    <row r="83" spans="1:15" ht="19.5" customHeight="1">
      <c r="A83" s="26" t="s">
        <v>305</v>
      </c>
      <c r="B83" s="66" t="s">
        <v>53</v>
      </c>
      <c r="C83" s="66" t="s">
        <v>53</v>
      </c>
      <c r="D83" s="66" t="s">
        <v>53</v>
      </c>
      <c r="E83" s="66" t="s">
        <v>53</v>
      </c>
      <c r="F83" s="66" t="s">
        <v>53</v>
      </c>
      <c r="G83" s="66" t="s">
        <v>53</v>
      </c>
      <c r="H83" s="398">
        <v>2</v>
      </c>
      <c r="I83" s="398">
        <v>1</v>
      </c>
      <c r="J83" s="398">
        <v>1</v>
      </c>
      <c r="K83" s="66" t="s">
        <v>53</v>
      </c>
      <c r="L83" s="66" t="s">
        <v>53</v>
      </c>
      <c r="M83" s="66" t="s">
        <v>53</v>
      </c>
      <c r="N83" s="53">
        <v>99.3</v>
      </c>
      <c r="O83" s="54" t="s">
        <v>53</v>
      </c>
    </row>
    <row r="84" spans="1:15" ht="19.5" customHeight="1">
      <c r="A84" s="26" t="s">
        <v>306</v>
      </c>
      <c r="B84" s="66" t="s">
        <v>53</v>
      </c>
      <c r="C84" s="66" t="s">
        <v>53</v>
      </c>
      <c r="D84" s="66" t="s">
        <v>53</v>
      </c>
      <c r="E84" s="398">
        <v>1</v>
      </c>
      <c r="F84" s="66" t="s">
        <v>53</v>
      </c>
      <c r="G84" s="398">
        <v>1</v>
      </c>
      <c r="H84" s="398">
        <v>2</v>
      </c>
      <c r="I84" s="66" t="s">
        <v>53</v>
      </c>
      <c r="J84" s="398">
        <v>2</v>
      </c>
      <c r="K84" s="66" t="s">
        <v>53</v>
      </c>
      <c r="L84" s="66" t="s">
        <v>53</v>
      </c>
      <c r="M84" s="66" t="s">
        <v>53</v>
      </c>
      <c r="N84" s="53">
        <v>98.8</v>
      </c>
      <c r="O84" s="54" t="s">
        <v>53</v>
      </c>
    </row>
    <row r="85" spans="1:15" ht="19.5" customHeight="1">
      <c r="A85" s="26" t="s">
        <v>307</v>
      </c>
      <c r="B85" s="66" t="s">
        <v>53</v>
      </c>
      <c r="C85" s="66" t="s">
        <v>53</v>
      </c>
      <c r="D85" s="66" t="s">
        <v>53</v>
      </c>
      <c r="E85" s="398">
        <v>1</v>
      </c>
      <c r="F85" s="398">
        <v>1</v>
      </c>
      <c r="G85" s="66" t="s">
        <v>312</v>
      </c>
      <c r="H85" s="398">
        <v>1</v>
      </c>
      <c r="I85" s="66" t="s">
        <v>312</v>
      </c>
      <c r="J85" s="398">
        <v>1</v>
      </c>
      <c r="K85" s="66" t="s">
        <v>53</v>
      </c>
      <c r="L85" s="66" t="s">
        <v>53</v>
      </c>
      <c r="M85" s="66" t="s">
        <v>53</v>
      </c>
      <c r="N85" s="53">
        <v>98.6</v>
      </c>
      <c r="O85" s="54" t="s">
        <v>53</v>
      </c>
    </row>
    <row r="86" spans="1:15" ht="19.5" customHeight="1">
      <c r="A86" s="26" t="s">
        <v>308</v>
      </c>
      <c r="B86" s="66">
        <v>1</v>
      </c>
      <c r="C86" s="66">
        <v>1</v>
      </c>
      <c r="D86" s="66" t="s">
        <v>313</v>
      </c>
      <c r="E86" s="66" t="s">
        <v>53</v>
      </c>
      <c r="F86" s="66" t="s">
        <v>53</v>
      </c>
      <c r="G86" s="66" t="s">
        <v>53</v>
      </c>
      <c r="H86" s="398">
        <v>1</v>
      </c>
      <c r="I86" s="66" t="s">
        <v>313</v>
      </c>
      <c r="J86" s="398">
        <v>1</v>
      </c>
      <c r="K86" s="66" t="s">
        <v>53</v>
      </c>
      <c r="L86" s="66" t="s">
        <v>53</v>
      </c>
      <c r="M86" s="66" t="s">
        <v>53</v>
      </c>
      <c r="N86" s="53">
        <v>99.1</v>
      </c>
      <c r="O86" s="54">
        <v>0.9</v>
      </c>
    </row>
    <row r="87" spans="1:15" ht="19.5" customHeight="1">
      <c r="A87" s="26" t="s">
        <v>571</v>
      </c>
      <c r="B87" s="66" t="s">
        <v>53</v>
      </c>
      <c r="C87" s="66" t="s">
        <v>126</v>
      </c>
      <c r="D87" s="66" t="s">
        <v>126</v>
      </c>
      <c r="E87" s="66" t="s">
        <v>126</v>
      </c>
      <c r="F87" s="66" t="s">
        <v>126</v>
      </c>
      <c r="G87" s="66" t="s">
        <v>126</v>
      </c>
      <c r="H87" s="398">
        <v>2</v>
      </c>
      <c r="I87" s="66" t="s">
        <v>126</v>
      </c>
      <c r="J87" s="398">
        <v>2</v>
      </c>
      <c r="K87" s="66" t="s">
        <v>53</v>
      </c>
      <c r="L87" s="66" t="s">
        <v>53</v>
      </c>
      <c r="M87" s="66" t="s">
        <v>53</v>
      </c>
      <c r="N87" s="53">
        <v>99</v>
      </c>
      <c r="O87" s="54" t="s">
        <v>53</v>
      </c>
    </row>
    <row r="88" spans="1:15" ht="19.5" customHeight="1">
      <c r="A88" s="26" t="s">
        <v>572</v>
      </c>
      <c r="B88" s="66" t="s">
        <v>53</v>
      </c>
      <c r="C88" s="66" t="s">
        <v>126</v>
      </c>
      <c r="D88" s="66" t="s">
        <v>126</v>
      </c>
      <c r="E88" s="66" t="s">
        <v>126</v>
      </c>
      <c r="F88" s="66" t="s">
        <v>126</v>
      </c>
      <c r="G88" s="66" t="s">
        <v>126</v>
      </c>
      <c r="H88" s="398">
        <v>1</v>
      </c>
      <c r="I88" s="66" t="s">
        <v>126</v>
      </c>
      <c r="J88" s="398">
        <v>1</v>
      </c>
      <c r="K88" s="66" t="s">
        <v>53</v>
      </c>
      <c r="L88" s="66" t="s">
        <v>53</v>
      </c>
      <c r="M88" s="66" t="s">
        <v>53</v>
      </c>
      <c r="N88" s="53">
        <v>99.5</v>
      </c>
      <c r="O88" s="54" t="s">
        <v>53</v>
      </c>
    </row>
    <row r="89" spans="1:15" ht="19.5" customHeight="1">
      <c r="A89" s="26" t="s">
        <v>573</v>
      </c>
      <c r="B89" s="66" t="s">
        <v>53</v>
      </c>
      <c r="C89" s="66" t="s">
        <v>126</v>
      </c>
      <c r="D89" s="66" t="s">
        <v>126</v>
      </c>
      <c r="E89" s="66" t="s">
        <v>126</v>
      </c>
      <c r="F89" s="66" t="s">
        <v>126</v>
      </c>
      <c r="G89" s="66" t="s">
        <v>126</v>
      </c>
      <c r="H89" s="66" t="s">
        <v>126</v>
      </c>
      <c r="I89" s="66" t="s">
        <v>126</v>
      </c>
      <c r="J89" s="66" t="s">
        <v>126</v>
      </c>
      <c r="K89" s="66" t="s">
        <v>53</v>
      </c>
      <c r="L89" s="66" t="s">
        <v>53</v>
      </c>
      <c r="M89" s="66" t="s">
        <v>53</v>
      </c>
      <c r="N89" s="53">
        <v>99.5</v>
      </c>
      <c r="O89" s="54">
        <v>0.5</v>
      </c>
    </row>
    <row r="90" spans="1:15" ht="19.5" customHeight="1">
      <c r="A90" s="26" t="s">
        <v>574</v>
      </c>
      <c r="B90" s="66" t="s">
        <v>53</v>
      </c>
      <c r="C90" s="66" t="s">
        <v>126</v>
      </c>
      <c r="D90" s="66" t="s">
        <v>126</v>
      </c>
      <c r="E90" s="66" t="s">
        <v>126</v>
      </c>
      <c r="F90" s="66" t="s">
        <v>126</v>
      </c>
      <c r="G90" s="66" t="s">
        <v>126</v>
      </c>
      <c r="H90" s="398">
        <v>1</v>
      </c>
      <c r="I90" s="66">
        <v>1</v>
      </c>
      <c r="J90" s="66" t="s">
        <v>126</v>
      </c>
      <c r="K90" s="66" t="s">
        <v>53</v>
      </c>
      <c r="L90" s="66" t="s">
        <v>53</v>
      </c>
      <c r="M90" s="66" t="s">
        <v>53</v>
      </c>
      <c r="N90" s="53">
        <v>99.5</v>
      </c>
      <c r="O90" s="54" t="s">
        <v>53</v>
      </c>
    </row>
    <row r="91" spans="1:15" ht="19.5" customHeight="1">
      <c r="A91" s="26" t="s">
        <v>575</v>
      </c>
      <c r="B91" s="66" t="s">
        <v>53</v>
      </c>
      <c r="C91" s="66" t="s">
        <v>126</v>
      </c>
      <c r="D91" s="66" t="s">
        <v>126</v>
      </c>
      <c r="E91" s="66" t="s">
        <v>126</v>
      </c>
      <c r="F91" s="66" t="s">
        <v>126</v>
      </c>
      <c r="G91" s="66" t="s">
        <v>126</v>
      </c>
      <c r="H91" s="66" t="s">
        <v>126</v>
      </c>
      <c r="I91" s="66" t="s">
        <v>126</v>
      </c>
      <c r="J91" s="66" t="s">
        <v>126</v>
      </c>
      <c r="K91" s="66" t="s">
        <v>53</v>
      </c>
      <c r="L91" s="66" t="s">
        <v>53</v>
      </c>
      <c r="M91" s="66" t="s">
        <v>53</v>
      </c>
      <c r="N91" s="53">
        <v>100</v>
      </c>
      <c r="O91" s="54" t="s">
        <v>53</v>
      </c>
    </row>
    <row r="92" spans="1:15" ht="19.5" customHeight="1">
      <c r="A92" s="26" t="s">
        <v>880</v>
      </c>
      <c r="B92" s="66" t="s">
        <v>53</v>
      </c>
      <c r="C92" s="66" t="s">
        <v>126</v>
      </c>
      <c r="D92" s="66" t="s">
        <v>126</v>
      </c>
      <c r="E92" s="66" t="s">
        <v>126</v>
      </c>
      <c r="F92" s="66" t="s">
        <v>126</v>
      </c>
      <c r="G92" s="66" t="s">
        <v>126</v>
      </c>
      <c r="H92" s="66" t="s">
        <v>126</v>
      </c>
      <c r="I92" s="66" t="s">
        <v>126</v>
      </c>
      <c r="J92" s="66" t="s">
        <v>126</v>
      </c>
      <c r="K92" s="66" t="s">
        <v>53</v>
      </c>
      <c r="L92" s="66" t="s">
        <v>53</v>
      </c>
      <c r="M92" s="66" t="s">
        <v>53</v>
      </c>
      <c r="N92" s="53">
        <v>99.5</v>
      </c>
      <c r="O92" s="54">
        <v>0.5</v>
      </c>
    </row>
    <row r="93" spans="1:15" ht="19.5" customHeight="1">
      <c r="A93" s="26" t="s">
        <v>881</v>
      </c>
      <c r="B93" s="66" t="s">
        <v>53</v>
      </c>
      <c r="C93" s="66" t="s">
        <v>126</v>
      </c>
      <c r="D93" s="66" t="s">
        <v>126</v>
      </c>
      <c r="E93" s="66" t="s">
        <v>53</v>
      </c>
      <c r="F93" s="66" t="s">
        <v>126</v>
      </c>
      <c r="G93" s="66" t="s">
        <v>126</v>
      </c>
      <c r="H93" s="66">
        <v>1</v>
      </c>
      <c r="I93" s="66">
        <v>1</v>
      </c>
      <c r="J93" s="66" t="s">
        <v>126</v>
      </c>
      <c r="K93" s="66" t="s">
        <v>53</v>
      </c>
      <c r="L93" s="66" t="s">
        <v>53</v>
      </c>
      <c r="M93" s="66" t="s">
        <v>53</v>
      </c>
      <c r="N93" s="383">
        <v>99.5</v>
      </c>
      <c r="O93" s="54" t="s">
        <v>889</v>
      </c>
    </row>
    <row r="94" spans="1:15" ht="19.5" customHeight="1">
      <c r="A94" s="26" t="s">
        <v>882</v>
      </c>
      <c r="B94" s="66" t="s">
        <v>53</v>
      </c>
      <c r="C94" s="66" t="s">
        <v>126</v>
      </c>
      <c r="D94" s="66" t="s">
        <v>126</v>
      </c>
      <c r="E94" s="66" t="s">
        <v>53</v>
      </c>
      <c r="F94" s="66" t="s">
        <v>126</v>
      </c>
      <c r="G94" s="66" t="s">
        <v>126</v>
      </c>
      <c r="H94" s="66" t="s">
        <v>126</v>
      </c>
      <c r="I94" s="66" t="s">
        <v>126</v>
      </c>
      <c r="J94" s="66" t="s">
        <v>126</v>
      </c>
      <c r="K94" s="66" t="s">
        <v>53</v>
      </c>
      <c r="L94" s="66" t="s">
        <v>53</v>
      </c>
      <c r="M94" s="66" t="s">
        <v>53</v>
      </c>
      <c r="N94" s="383">
        <v>100</v>
      </c>
      <c r="O94" s="54" t="s">
        <v>53</v>
      </c>
    </row>
    <row r="95" spans="1:15" ht="19.5" customHeight="1">
      <c r="A95" s="26" t="s">
        <v>883</v>
      </c>
      <c r="B95" s="66" t="s">
        <v>53</v>
      </c>
      <c r="C95" s="66" t="s">
        <v>126</v>
      </c>
      <c r="D95" s="66" t="s">
        <v>126</v>
      </c>
      <c r="E95" s="66" t="s">
        <v>53</v>
      </c>
      <c r="F95" s="66" t="s">
        <v>126</v>
      </c>
      <c r="G95" s="66" t="s">
        <v>126</v>
      </c>
      <c r="H95" s="66" t="s">
        <v>126</v>
      </c>
      <c r="I95" s="66" t="s">
        <v>126</v>
      </c>
      <c r="J95" s="66" t="s">
        <v>126</v>
      </c>
      <c r="K95" s="66" t="s">
        <v>53</v>
      </c>
      <c r="L95" s="66" t="s">
        <v>53</v>
      </c>
      <c r="M95" s="66" t="s">
        <v>53</v>
      </c>
      <c r="N95" s="383">
        <v>100</v>
      </c>
      <c r="O95" s="54" t="s">
        <v>53</v>
      </c>
    </row>
    <row r="96" spans="1:15" ht="19.5" customHeight="1" thickBot="1">
      <c r="A96" s="27" t="s">
        <v>884</v>
      </c>
      <c r="B96" s="66" t="s">
        <v>53</v>
      </c>
      <c r="C96" s="66" t="s">
        <v>126</v>
      </c>
      <c r="D96" s="66" t="s">
        <v>126</v>
      </c>
      <c r="E96" s="66" t="s">
        <v>126</v>
      </c>
      <c r="F96" s="66" t="s">
        <v>126</v>
      </c>
      <c r="G96" s="66" t="s">
        <v>126</v>
      </c>
      <c r="H96" s="66" t="s">
        <v>126</v>
      </c>
      <c r="I96" s="66" t="s">
        <v>126</v>
      </c>
      <c r="J96" s="66" t="s">
        <v>126</v>
      </c>
      <c r="K96" s="66">
        <v>1</v>
      </c>
      <c r="L96" s="66" t="s">
        <v>53</v>
      </c>
      <c r="M96" s="66">
        <v>1</v>
      </c>
      <c r="N96" s="53">
        <v>99.4</v>
      </c>
      <c r="O96" s="54" t="s">
        <v>889</v>
      </c>
    </row>
    <row r="97" spans="1:19" ht="21" customHeight="1">
      <c r="A97" s="123" t="s">
        <v>581</v>
      </c>
      <c r="B97" s="403"/>
      <c r="C97" s="403"/>
      <c r="D97" s="403"/>
      <c r="E97" s="403"/>
      <c r="F97" s="403"/>
      <c r="G97" s="403"/>
      <c r="H97" s="403"/>
      <c r="I97" s="403"/>
      <c r="J97" s="403"/>
      <c r="K97" s="123" t="s">
        <v>582</v>
      </c>
      <c r="L97" s="387"/>
      <c r="M97" s="387"/>
      <c r="N97" s="387"/>
      <c r="O97" s="387" t="s">
        <v>918</v>
      </c>
      <c r="S97" s="390"/>
    </row>
    <row r="98" spans="1:19" ht="13.5" customHeight="1">
      <c r="B98" s="404"/>
      <c r="C98" s="404"/>
      <c r="D98" s="404"/>
      <c r="E98" s="404"/>
      <c r="F98" s="404"/>
      <c r="G98" s="404"/>
      <c r="H98" s="404"/>
      <c r="I98" s="404"/>
      <c r="J98" s="404"/>
      <c r="K98" s="404"/>
      <c r="L98" s="404"/>
      <c r="M98" s="404"/>
      <c r="N98" s="404"/>
      <c r="O98" s="404"/>
    </row>
    <row r="99" spans="1:19">
      <c r="A99" s="392"/>
      <c r="B99" s="392"/>
      <c r="C99" s="392"/>
      <c r="D99" s="392"/>
      <c r="E99" s="392"/>
      <c r="F99" s="392"/>
      <c r="G99" s="392"/>
      <c r="I99" s="405"/>
      <c r="J99" s="405"/>
      <c r="K99" s="405"/>
      <c r="L99" s="405"/>
      <c r="M99" s="405"/>
      <c r="N99" s="405"/>
    </row>
  </sheetData>
  <mergeCells count="18">
    <mergeCell ref="O50:O52"/>
    <mergeCell ref="K51:M51"/>
    <mergeCell ref="E3:G3"/>
    <mergeCell ref="B50:D51"/>
    <mergeCell ref="E50:G51"/>
    <mergeCell ref="H50:J51"/>
    <mergeCell ref="K50:M50"/>
    <mergeCell ref="N50:N52"/>
    <mergeCell ref="A1:F1"/>
    <mergeCell ref="M1:S1"/>
    <mergeCell ref="A49:J49"/>
    <mergeCell ref="H3:J3"/>
    <mergeCell ref="Q2:S3"/>
    <mergeCell ref="J2:P2"/>
    <mergeCell ref="E2:I2"/>
    <mergeCell ref="B2:D3"/>
    <mergeCell ref="K3:M3"/>
    <mergeCell ref="N3:P3"/>
  </mergeCells>
  <phoneticPr fontId="2"/>
  <pageMargins left="0.78740157480314965" right="0.78740157480314965" top="0.78740157480314965" bottom="0.59055118110236227" header="0.51181102362204722" footer="0.31496062992125984"/>
  <pageSetup paperSize="9" firstPageNumber="174" pageOrder="overThenDown" orientation="portrait" r:id="rId1"/>
  <headerFooter alignWithMargins="0">
    <oddFooter>&amp;C&amp;"ＭＳ 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view="pageBreakPreview" topLeftCell="A35" zoomScaleNormal="100" zoomScaleSheetLayoutView="100" workbookViewId="0">
      <selection activeCell="E44" sqref="E44"/>
    </sheetView>
  </sheetViews>
  <sheetFormatPr defaultRowHeight="13.5" outlineLevelRow="1"/>
  <cols>
    <col min="1" max="12" width="14.5" customWidth="1"/>
    <col min="13" max="13" width="10.125" customWidth="1"/>
  </cols>
  <sheetData>
    <row r="1" spans="1:13" ht="22.5" customHeight="1">
      <c r="A1" s="417" t="s">
        <v>904</v>
      </c>
      <c r="B1" s="417"/>
      <c r="C1" s="417"/>
      <c r="D1" s="417"/>
      <c r="E1" s="13"/>
    </row>
    <row r="2" spans="1:13" ht="7.5" customHeight="1" thickBot="1"/>
    <row r="3" spans="1:13" ht="14.25" customHeight="1">
      <c r="A3" s="81" t="s">
        <v>343</v>
      </c>
      <c r="B3" s="79" t="s">
        <v>344</v>
      </c>
      <c r="C3" s="79" t="s">
        <v>345</v>
      </c>
      <c r="D3" s="79" t="s">
        <v>346</v>
      </c>
      <c r="E3" s="79" t="s">
        <v>347</v>
      </c>
      <c r="F3" s="79" t="s">
        <v>348</v>
      </c>
      <c r="G3" s="79" t="s">
        <v>349</v>
      </c>
      <c r="H3" s="79" t="s">
        <v>350</v>
      </c>
      <c r="I3" s="79" t="s">
        <v>351</v>
      </c>
      <c r="J3" s="79" t="s">
        <v>352</v>
      </c>
      <c r="K3" s="79" t="s">
        <v>353</v>
      </c>
      <c r="L3" s="80" t="s">
        <v>354</v>
      </c>
      <c r="M3" s="2"/>
    </row>
    <row r="4" spans="1:13" ht="7.5" customHeight="1">
      <c r="A4" s="23"/>
      <c r="B4" s="24" t="s">
        <v>355</v>
      </c>
      <c r="C4" s="24" t="s">
        <v>356</v>
      </c>
      <c r="D4" s="24" t="s">
        <v>356</v>
      </c>
      <c r="E4" s="24" t="s">
        <v>356</v>
      </c>
      <c r="F4" s="24" t="s">
        <v>356</v>
      </c>
      <c r="G4" s="24" t="s">
        <v>356</v>
      </c>
      <c r="H4" s="24" t="s">
        <v>356</v>
      </c>
      <c r="I4" s="24" t="s">
        <v>356</v>
      </c>
      <c r="J4" s="24" t="s">
        <v>356</v>
      </c>
      <c r="K4" s="24" t="s">
        <v>356</v>
      </c>
      <c r="L4" s="25" t="s">
        <v>356</v>
      </c>
      <c r="M4" s="2"/>
    </row>
    <row r="5" spans="1:13" s="6" customFormat="1" ht="22.5" hidden="1" customHeight="1" outlineLevel="1">
      <c r="A5" s="31" t="s">
        <v>357</v>
      </c>
      <c r="B5" s="32">
        <v>27682</v>
      </c>
      <c r="C5" s="32">
        <v>3220</v>
      </c>
      <c r="D5" s="32">
        <v>1210</v>
      </c>
      <c r="E5" s="32">
        <v>3061</v>
      </c>
      <c r="F5" s="32">
        <v>3541</v>
      </c>
      <c r="G5" s="32">
        <v>1699</v>
      </c>
      <c r="H5" s="32">
        <v>841</v>
      </c>
      <c r="I5" s="32">
        <v>629</v>
      </c>
      <c r="J5" s="32">
        <v>1446</v>
      </c>
      <c r="K5" s="32">
        <v>509</v>
      </c>
      <c r="L5" s="33">
        <v>11526</v>
      </c>
      <c r="M5" s="75"/>
    </row>
    <row r="6" spans="1:13" s="6" customFormat="1" ht="22.5" hidden="1" customHeight="1" outlineLevel="1">
      <c r="A6" s="26" t="s">
        <v>318</v>
      </c>
      <c r="B6" s="34">
        <v>25779</v>
      </c>
      <c r="C6" s="34">
        <v>3082</v>
      </c>
      <c r="D6" s="34">
        <v>895</v>
      </c>
      <c r="E6" s="34">
        <v>3024</v>
      </c>
      <c r="F6" s="34">
        <v>2718</v>
      </c>
      <c r="G6" s="34">
        <v>1835</v>
      </c>
      <c r="H6" s="34">
        <v>875</v>
      </c>
      <c r="I6" s="34">
        <v>526</v>
      </c>
      <c r="J6" s="34">
        <v>1460</v>
      </c>
      <c r="K6" s="34">
        <v>526</v>
      </c>
      <c r="L6" s="35">
        <v>10838</v>
      </c>
      <c r="M6" s="75"/>
    </row>
    <row r="7" spans="1:13" s="6" customFormat="1" ht="22.5" hidden="1" customHeight="1" outlineLevel="1">
      <c r="A7" s="26" t="s">
        <v>319</v>
      </c>
      <c r="B7" s="34">
        <v>28510</v>
      </c>
      <c r="C7" s="34">
        <v>3263</v>
      </c>
      <c r="D7" s="34">
        <v>990</v>
      </c>
      <c r="E7" s="34">
        <v>3322</v>
      </c>
      <c r="F7" s="34">
        <v>2948</v>
      </c>
      <c r="G7" s="34">
        <v>2030</v>
      </c>
      <c r="H7" s="34">
        <v>1151</v>
      </c>
      <c r="I7" s="34">
        <v>590</v>
      </c>
      <c r="J7" s="34">
        <v>1806</v>
      </c>
      <c r="K7" s="34">
        <v>466</v>
      </c>
      <c r="L7" s="35">
        <v>11944</v>
      </c>
      <c r="M7" s="75"/>
    </row>
    <row r="8" spans="1:13" s="6" customFormat="1" ht="22.5" hidden="1" customHeight="1" outlineLevel="1">
      <c r="A8" s="26" t="s">
        <v>320</v>
      </c>
      <c r="B8" s="34">
        <v>30254</v>
      </c>
      <c r="C8" s="34">
        <v>2860</v>
      </c>
      <c r="D8" s="34">
        <v>982</v>
      </c>
      <c r="E8" s="34">
        <v>3747</v>
      </c>
      <c r="F8" s="34">
        <v>3184</v>
      </c>
      <c r="G8" s="34">
        <v>2128</v>
      </c>
      <c r="H8" s="34">
        <v>1203</v>
      </c>
      <c r="I8" s="34">
        <v>561</v>
      </c>
      <c r="J8" s="34">
        <v>1963</v>
      </c>
      <c r="K8" s="34">
        <v>454</v>
      </c>
      <c r="L8" s="35">
        <v>13172</v>
      </c>
      <c r="M8" s="75"/>
    </row>
    <row r="9" spans="1:13" s="6" customFormat="1" ht="22.5" hidden="1" customHeight="1" outlineLevel="1">
      <c r="A9" s="26" t="s">
        <v>321</v>
      </c>
      <c r="B9" s="34">
        <v>34609</v>
      </c>
      <c r="C9" s="34">
        <v>3047</v>
      </c>
      <c r="D9" s="34">
        <v>1102</v>
      </c>
      <c r="E9" s="34">
        <v>4124</v>
      </c>
      <c r="F9" s="34">
        <v>3670</v>
      </c>
      <c r="G9" s="34">
        <v>2400</v>
      </c>
      <c r="H9" s="34">
        <v>1507</v>
      </c>
      <c r="I9" s="34">
        <v>632</v>
      </c>
      <c r="J9" s="34">
        <v>2432</v>
      </c>
      <c r="K9" s="34">
        <v>511</v>
      </c>
      <c r="L9" s="35">
        <v>15184</v>
      </c>
      <c r="M9" s="75"/>
    </row>
    <row r="10" spans="1:13" s="6" customFormat="1" ht="22.5" hidden="1" customHeight="1" outlineLevel="1">
      <c r="A10" s="26" t="s">
        <v>322</v>
      </c>
      <c r="B10" s="34">
        <v>38459</v>
      </c>
      <c r="C10" s="34">
        <v>3236</v>
      </c>
      <c r="D10" s="34">
        <v>1213</v>
      </c>
      <c r="E10" s="34">
        <v>4602</v>
      </c>
      <c r="F10" s="34">
        <v>4152</v>
      </c>
      <c r="G10" s="34">
        <v>2773</v>
      </c>
      <c r="H10" s="34">
        <v>1785</v>
      </c>
      <c r="I10" s="34">
        <v>704</v>
      </c>
      <c r="J10" s="34">
        <v>2958</v>
      </c>
      <c r="K10" s="34">
        <v>525</v>
      </c>
      <c r="L10" s="35">
        <v>16511</v>
      </c>
      <c r="M10" s="75"/>
    </row>
    <row r="11" spans="1:13" s="6" customFormat="1" ht="22.5" hidden="1" customHeight="1" outlineLevel="1">
      <c r="A11" s="26" t="s">
        <v>323</v>
      </c>
      <c r="B11" s="34">
        <v>43439</v>
      </c>
      <c r="C11" s="34">
        <v>3507</v>
      </c>
      <c r="D11" s="34">
        <v>1322</v>
      </c>
      <c r="E11" s="34">
        <v>5104</v>
      </c>
      <c r="F11" s="34">
        <v>4597</v>
      </c>
      <c r="G11" s="34">
        <v>3345</v>
      </c>
      <c r="H11" s="34">
        <v>2291</v>
      </c>
      <c r="I11" s="34">
        <v>801</v>
      </c>
      <c r="J11" s="34">
        <v>3609</v>
      </c>
      <c r="K11" s="34">
        <v>617</v>
      </c>
      <c r="L11" s="35">
        <v>18246</v>
      </c>
      <c r="M11" s="75"/>
    </row>
    <row r="12" spans="1:13" s="6" customFormat="1" ht="22.5" hidden="1" customHeight="1" outlineLevel="1">
      <c r="A12" s="26" t="s">
        <v>324</v>
      </c>
      <c r="B12" s="34">
        <v>46959</v>
      </c>
      <c r="C12" s="34">
        <v>3673</v>
      </c>
      <c r="D12" s="34">
        <v>1397</v>
      </c>
      <c r="E12" s="34">
        <v>5248</v>
      </c>
      <c r="F12" s="34">
        <v>4791</v>
      </c>
      <c r="G12" s="34">
        <v>3592</v>
      </c>
      <c r="H12" s="34">
        <v>2563</v>
      </c>
      <c r="I12" s="34">
        <v>871</v>
      </c>
      <c r="J12" s="34">
        <v>4060</v>
      </c>
      <c r="K12" s="34">
        <v>645</v>
      </c>
      <c r="L12" s="35">
        <v>20119</v>
      </c>
      <c r="M12" s="75"/>
    </row>
    <row r="13" spans="1:13" s="6" customFormat="1" ht="22.5" hidden="1" customHeight="1" outlineLevel="1">
      <c r="A13" s="26" t="s">
        <v>325</v>
      </c>
      <c r="B13" s="34">
        <v>50820</v>
      </c>
      <c r="C13" s="34">
        <v>3919</v>
      </c>
      <c r="D13" s="34">
        <v>1475</v>
      </c>
      <c r="E13" s="34">
        <v>5414</v>
      </c>
      <c r="F13" s="34">
        <v>4952</v>
      </c>
      <c r="G13" s="34">
        <v>3905</v>
      </c>
      <c r="H13" s="34">
        <v>2747</v>
      </c>
      <c r="I13" s="34">
        <v>908</v>
      </c>
      <c r="J13" s="34">
        <v>4581</v>
      </c>
      <c r="K13" s="34">
        <v>686</v>
      </c>
      <c r="L13" s="35">
        <v>22233</v>
      </c>
      <c r="M13" s="75"/>
    </row>
    <row r="14" spans="1:13" s="6" customFormat="1" ht="22.5" hidden="1" customHeight="1" outlineLevel="1">
      <c r="A14" s="26" t="s">
        <v>326</v>
      </c>
      <c r="B14" s="34">
        <v>54467</v>
      </c>
      <c r="C14" s="34">
        <v>4161</v>
      </c>
      <c r="D14" s="34">
        <v>1517</v>
      </c>
      <c r="E14" s="34">
        <v>5633</v>
      </c>
      <c r="F14" s="34">
        <v>4973</v>
      </c>
      <c r="G14" s="34">
        <v>4225</v>
      </c>
      <c r="H14" s="34">
        <v>3004</v>
      </c>
      <c r="I14" s="34">
        <v>947</v>
      </c>
      <c r="J14" s="34">
        <v>5042</v>
      </c>
      <c r="K14" s="34">
        <v>699</v>
      </c>
      <c r="L14" s="35">
        <v>24266</v>
      </c>
      <c r="M14" s="75"/>
    </row>
    <row r="15" spans="1:13" s="6" customFormat="1" ht="22.5" hidden="1" customHeight="1" outlineLevel="1">
      <c r="A15" s="26" t="s">
        <v>327</v>
      </c>
      <c r="B15" s="34">
        <v>56517</v>
      </c>
      <c r="C15" s="34">
        <v>4293</v>
      </c>
      <c r="D15" s="34">
        <v>1592</v>
      </c>
      <c r="E15" s="34">
        <v>5844</v>
      </c>
      <c r="F15" s="34">
        <v>5141</v>
      </c>
      <c r="G15" s="34">
        <v>4321</v>
      </c>
      <c r="H15" s="34">
        <v>3223</v>
      </c>
      <c r="I15" s="34">
        <v>991</v>
      </c>
      <c r="J15" s="34">
        <v>5370</v>
      </c>
      <c r="K15" s="34">
        <v>699</v>
      </c>
      <c r="L15" s="35">
        <v>25043</v>
      </c>
      <c r="M15" s="75"/>
    </row>
    <row r="16" spans="1:13" s="6" customFormat="1" ht="22.5" hidden="1" customHeight="1" outlineLevel="1">
      <c r="A16" s="26" t="s">
        <v>328</v>
      </c>
      <c r="B16" s="34">
        <v>60092</v>
      </c>
      <c r="C16" s="34">
        <v>4406</v>
      </c>
      <c r="D16" s="34">
        <v>1628</v>
      </c>
      <c r="E16" s="34">
        <v>5882</v>
      </c>
      <c r="F16" s="34">
        <v>5455</v>
      </c>
      <c r="G16" s="34">
        <v>4600</v>
      </c>
      <c r="H16" s="34">
        <v>3587</v>
      </c>
      <c r="I16" s="34">
        <v>1052</v>
      </c>
      <c r="J16" s="34">
        <v>6360</v>
      </c>
      <c r="K16" s="34">
        <v>753</v>
      </c>
      <c r="L16" s="35">
        <v>26369</v>
      </c>
      <c r="M16" s="75"/>
    </row>
    <row r="17" spans="1:13" s="6" customFormat="1" ht="22.5" hidden="1" customHeight="1" outlineLevel="1">
      <c r="A17" s="26" t="s">
        <v>329</v>
      </c>
      <c r="B17" s="34">
        <v>62287</v>
      </c>
      <c r="C17" s="34">
        <v>4581</v>
      </c>
      <c r="D17" s="34">
        <v>1825</v>
      </c>
      <c r="E17" s="34">
        <v>6163</v>
      </c>
      <c r="F17" s="34">
        <v>5748</v>
      </c>
      <c r="G17" s="34">
        <v>4868</v>
      </c>
      <c r="H17" s="34">
        <v>3902</v>
      </c>
      <c r="I17" s="34">
        <v>1105</v>
      </c>
      <c r="J17" s="34">
        <v>6527</v>
      </c>
      <c r="K17" s="34">
        <v>839</v>
      </c>
      <c r="L17" s="35">
        <v>26729</v>
      </c>
      <c r="M17" s="75"/>
    </row>
    <row r="18" spans="1:13" s="6" customFormat="1" ht="22.5" hidden="1" customHeight="1" outlineLevel="1">
      <c r="A18" s="26" t="s">
        <v>330</v>
      </c>
      <c r="B18" s="34">
        <v>65802</v>
      </c>
      <c r="C18" s="34">
        <v>4799</v>
      </c>
      <c r="D18" s="34">
        <v>1920</v>
      </c>
      <c r="E18" s="34">
        <v>6436</v>
      </c>
      <c r="F18" s="34">
        <v>6067</v>
      </c>
      <c r="G18" s="34">
        <v>5103</v>
      </c>
      <c r="H18" s="34">
        <v>4190</v>
      </c>
      <c r="I18" s="34">
        <v>1223</v>
      </c>
      <c r="J18" s="34">
        <v>7176</v>
      </c>
      <c r="K18" s="34">
        <v>888</v>
      </c>
      <c r="L18" s="35">
        <v>28000</v>
      </c>
      <c r="M18" s="75"/>
    </row>
    <row r="19" spans="1:13" s="6" customFormat="1" ht="22.5" hidden="1" customHeight="1" outlineLevel="1">
      <c r="A19" s="26" t="s">
        <v>584</v>
      </c>
      <c r="B19" s="34">
        <v>70868</v>
      </c>
      <c r="C19" s="34">
        <v>5403</v>
      </c>
      <c r="D19" s="34">
        <v>1992</v>
      </c>
      <c r="E19" s="34">
        <v>6758</v>
      </c>
      <c r="F19" s="34">
        <v>6484</v>
      </c>
      <c r="G19" s="34">
        <v>5473</v>
      </c>
      <c r="H19" s="34">
        <v>4571</v>
      </c>
      <c r="I19" s="34">
        <v>1303</v>
      </c>
      <c r="J19" s="34">
        <v>8323</v>
      </c>
      <c r="K19" s="34">
        <v>932</v>
      </c>
      <c r="L19" s="35">
        <v>29629</v>
      </c>
      <c r="M19" s="75"/>
    </row>
    <row r="20" spans="1:13" s="6" customFormat="1" ht="22.5" hidden="1" customHeight="1" outlineLevel="1">
      <c r="A20" s="26" t="s">
        <v>332</v>
      </c>
      <c r="B20" s="34">
        <v>74619</v>
      </c>
      <c r="C20" s="34">
        <v>5483</v>
      </c>
      <c r="D20" s="34">
        <v>2079</v>
      </c>
      <c r="E20" s="34">
        <v>7174</v>
      </c>
      <c r="F20" s="34">
        <v>7241</v>
      </c>
      <c r="G20" s="34">
        <v>5612</v>
      </c>
      <c r="H20" s="34">
        <v>4767</v>
      </c>
      <c r="I20" s="34">
        <v>1456</v>
      </c>
      <c r="J20" s="34">
        <v>9012</v>
      </c>
      <c r="K20" s="34">
        <v>976</v>
      </c>
      <c r="L20" s="35">
        <v>30819</v>
      </c>
      <c r="M20" s="75"/>
    </row>
    <row r="21" spans="1:13" s="6" customFormat="1" ht="22.5" hidden="1" customHeight="1" outlineLevel="1">
      <c r="A21" s="26" t="s">
        <v>333</v>
      </c>
      <c r="B21" s="34">
        <v>78757</v>
      </c>
      <c r="C21" s="34">
        <v>5514</v>
      </c>
      <c r="D21" s="34">
        <v>2196</v>
      </c>
      <c r="E21" s="34">
        <v>7479</v>
      </c>
      <c r="F21" s="34">
        <v>7913</v>
      </c>
      <c r="G21" s="34">
        <v>5795</v>
      </c>
      <c r="H21" s="34">
        <v>4949</v>
      </c>
      <c r="I21" s="34">
        <v>1628</v>
      </c>
      <c r="J21" s="34">
        <v>9935</v>
      </c>
      <c r="K21" s="34">
        <v>1018</v>
      </c>
      <c r="L21" s="35">
        <v>32330</v>
      </c>
      <c r="M21" s="75"/>
    </row>
    <row r="22" spans="1:13" s="6" customFormat="1" ht="22.5" hidden="1" customHeight="1" outlineLevel="1">
      <c r="A22" s="26" t="s">
        <v>334</v>
      </c>
      <c r="B22" s="34">
        <v>78834</v>
      </c>
      <c r="C22" s="34">
        <v>3823</v>
      </c>
      <c r="D22" s="34">
        <v>2387</v>
      </c>
      <c r="E22" s="34">
        <v>7627</v>
      </c>
      <c r="F22" s="34">
        <v>8538</v>
      </c>
      <c r="G22" s="34">
        <v>5832</v>
      </c>
      <c r="H22" s="34">
        <v>4758</v>
      </c>
      <c r="I22" s="34">
        <v>1749</v>
      </c>
      <c r="J22" s="34">
        <v>15900</v>
      </c>
      <c r="K22" s="34">
        <v>993</v>
      </c>
      <c r="L22" s="35">
        <v>27227</v>
      </c>
      <c r="M22" s="75"/>
    </row>
    <row r="23" spans="1:13" s="6" customFormat="1" ht="22.5" hidden="1" customHeight="1" outlineLevel="1">
      <c r="A23" s="26" t="s">
        <v>335</v>
      </c>
      <c r="B23" s="34">
        <v>82827</v>
      </c>
      <c r="C23" s="34">
        <v>3110</v>
      </c>
      <c r="D23" s="34">
        <v>2500</v>
      </c>
      <c r="E23" s="34">
        <v>8000</v>
      </c>
      <c r="F23" s="34">
        <v>9171</v>
      </c>
      <c r="G23" s="34">
        <v>6070</v>
      </c>
      <c r="H23" s="34">
        <v>5091</v>
      </c>
      <c r="I23" s="34">
        <v>1864</v>
      </c>
      <c r="J23" s="34">
        <v>16463</v>
      </c>
      <c r="K23" s="34">
        <v>1024</v>
      </c>
      <c r="L23" s="35">
        <v>29534</v>
      </c>
      <c r="M23" s="75"/>
    </row>
    <row r="24" spans="1:13" s="6" customFormat="1" ht="22.5" hidden="1" customHeight="1" outlineLevel="1">
      <c r="A24" s="26" t="s">
        <v>336</v>
      </c>
      <c r="B24" s="34">
        <v>86422</v>
      </c>
      <c r="C24" s="34">
        <v>4173</v>
      </c>
      <c r="D24" s="34">
        <v>2573</v>
      </c>
      <c r="E24" s="34">
        <v>8336</v>
      </c>
      <c r="F24" s="34">
        <v>9584</v>
      </c>
      <c r="G24" s="34">
        <v>6303</v>
      </c>
      <c r="H24" s="34">
        <v>5255</v>
      </c>
      <c r="I24" s="34">
        <v>2069</v>
      </c>
      <c r="J24" s="34">
        <v>17101</v>
      </c>
      <c r="K24" s="34">
        <v>1068</v>
      </c>
      <c r="L24" s="35">
        <v>29960</v>
      </c>
      <c r="M24" s="75"/>
    </row>
    <row r="25" spans="1:13" s="6" customFormat="1" ht="22.5" hidden="1" customHeight="1" outlineLevel="1">
      <c r="A25" s="26" t="s">
        <v>337</v>
      </c>
      <c r="B25" s="34">
        <v>90771</v>
      </c>
      <c r="C25" s="34">
        <v>4648</v>
      </c>
      <c r="D25" s="34">
        <v>2667</v>
      </c>
      <c r="E25" s="34">
        <v>8720</v>
      </c>
      <c r="F25" s="34">
        <v>10051</v>
      </c>
      <c r="G25" s="34">
        <v>6460</v>
      </c>
      <c r="H25" s="34">
        <v>5495</v>
      </c>
      <c r="I25" s="34">
        <v>2202</v>
      </c>
      <c r="J25" s="34">
        <v>17892</v>
      </c>
      <c r="K25" s="34">
        <v>1122</v>
      </c>
      <c r="L25" s="35">
        <v>31514</v>
      </c>
      <c r="M25" s="75"/>
    </row>
    <row r="26" spans="1:13" s="6" customFormat="1" ht="22.5" hidden="1" customHeight="1" outlineLevel="1">
      <c r="A26" s="26" t="s">
        <v>338</v>
      </c>
      <c r="B26" s="34">
        <v>96469</v>
      </c>
      <c r="C26" s="34">
        <v>5088</v>
      </c>
      <c r="D26" s="34">
        <v>2790</v>
      </c>
      <c r="E26" s="34">
        <v>9195</v>
      </c>
      <c r="F26" s="34">
        <v>10814</v>
      </c>
      <c r="G26" s="34">
        <v>6760</v>
      </c>
      <c r="H26" s="34">
        <v>5943</v>
      </c>
      <c r="I26" s="34">
        <v>2350</v>
      </c>
      <c r="J26" s="34">
        <v>19005</v>
      </c>
      <c r="K26" s="34">
        <v>1205</v>
      </c>
      <c r="L26" s="35">
        <v>33319</v>
      </c>
      <c r="M26" s="75"/>
    </row>
    <row r="27" spans="1:13" s="6" customFormat="1" ht="22.5" hidden="1" customHeight="1" outlineLevel="1">
      <c r="A27" s="31" t="s">
        <v>585</v>
      </c>
      <c r="B27" s="32">
        <v>100894</v>
      </c>
      <c r="C27" s="32">
        <v>5545</v>
      </c>
      <c r="D27" s="32">
        <v>2890</v>
      </c>
      <c r="E27" s="32">
        <v>9765</v>
      </c>
      <c r="F27" s="32">
        <v>11411</v>
      </c>
      <c r="G27" s="32">
        <v>6981</v>
      </c>
      <c r="H27" s="32">
        <v>6113</v>
      </c>
      <c r="I27" s="32">
        <v>2495</v>
      </c>
      <c r="J27" s="32">
        <v>19571</v>
      </c>
      <c r="K27" s="32">
        <v>1244</v>
      </c>
      <c r="L27" s="33">
        <v>34879</v>
      </c>
      <c r="M27" s="75"/>
    </row>
    <row r="28" spans="1:13" s="6" customFormat="1" ht="22.5" hidden="1" customHeight="1" outlineLevel="1">
      <c r="A28" s="26" t="s">
        <v>339</v>
      </c>
      <c r="B28" s="34">
        <v>104732</v>
      </c>
      <c r="C28" s="34">
        <v>5684</v>
      </c>
      <c r="D28" s="34">
        <v>2979</v>
      </c>
      <c r="E28" s="34">
        <v>10052</v>
      </c>
      <c r="F28" s="34">
        <v>11840</v>
      </c>
      <c r="G28" s="34">
        <v>7165</v>
      </c>
      <c r="H28" s="34">
        <v>6369</v>
      </c>
      <c r="I28" s="34">
        <v>2642</v>
      </c>
      <c r="J28" s="34">
        <v>20473</v>
      </c>
      <c r="K28" s="34">
        <v>1285</v>
      </c>
      <c r="L28" s="35">
        <v>36243</v>
      </c>
      <c r="M28" s="75"/>
    </row>
    <row r="29" spans="1:13" s="6" customFormat="1" ht="22.5" hidden="1" customHeight="1" outlineLevel="1">
      <c r="A29" s="26" t="s">
        <v>340</v>
      </c>
      <c r="B29" s="34">
        <v>108104</v>
      </c>
      <c r="C29" s="34">
        <v>5660</v>
      </c>
      <c r="D29" s="34">
        <v>3089</v>
      </c>
      <c r="E29" s="34">
        <v>10243</v>
      </c>
      <c r="F29" s="34">
        <v>12413</v>
      </c>
      <c r="G29" s="34">
        <v>7344</v>
      </c>
      <c r="H29" s="34">
        <v>6550</v>
      </c>
      <c r="I29" s="34">
        <v>2792</v>
      </c>
      <c r="J29" s="34">
        <v>21032</v>
      </c>
      <c r="K29" s="34">
        <v>1341</v>
      </c>
      <c r="L29" s="35">
        <v>37640</v>
      </c>
      <c r="M29" s="75"/>
    </row>
    <row r="30" spans="1:13" s="6" customFormat="1" ht="22.5" hidden="1" customHeight="1" outlineLevel="1">
      <c r="A30" s="26" t="s">
        <v>341</v>
      </c>
      <c r="B30" s="34">
        <v>110811</v>
      </c>
      <c r="C30" s="34">
        <v>5833</v>
      </c>
      <c r="D30" s="34">
        <v>3168</v>
      </c>
      <c r="E30" s="34">
        <v>10566</v>
      </c>
      <c r="F30" s="34">
        <v>12683</v>
      </c>
      <c r="G30" s="34">
        <v>7282</v>
      </c>
      <c r="H30" s="34">
        <v>6484</v>
      </c>
      <c r="I30" s="34">
        <v>2895</v>
      </c>
      <c r="J30" s="34">
        <v>22029</v>
      </c>
      <c r="K30" s="34">
        <v>1381</v>
      </c>
      <c r="L30" s="35">
        <v>38490</v>
      </c>
      <c r="M30" s="75"/>
    </row>
    <row r="31" spans="1:13" s="6" customFormat="1" ht="22.5" hidden="1" customHeight="1" outlineLevel="1">
      <c r="A31" s="111" t="s">
        <v>342</v>
      </c>
      <c r="B31" s="112">
        <v>113204</v>
      </c>
      <c r="C31" s="112">
        <v>6303</v>
      </c>
      <c r="D31" s="112">
        <v>3185</v>
      </c>
      <c r="E31" s="112">
        <v>10642</v>
      </c>
      <c r="F31" s="112">
        <v>13006</v>
      </c>
      <c r="G31" s="112">
        <v>7274</v>
      </c>
      <c r="H31" s="112">
        <v>6380</v>
      </c>
      <c r="I31" s="112">
        <v>3062</v>
      </c>
      <c r="J31" s="112">
        <v>22459</v>
      </c>
      <c r="K31" s="112">
        <v>1380</v>
      </c>
      <c r="L31" s="113">
        <v>39513</v>
      </c>
      <c r="M31" s="75"/>
    </row>
    <row r="32" spans="1:13" s="6" customFormat="1" ht="15" customHeight="1" collapsed="1">
      <c r="A32" s="31" t="s">
        <v>775</v>
      </c>
      <c r="B32" s="218">
        <v>115413</v>
      </c>
      <c r="C32" s="218">
        <v>6401</v>
      </c>
      <c r="D32" s="218">
        <v>3158</v>
      </c>
      <c r="E32" s="218">
        <v>10717</v>
      </c>
      <c r="F32" s="218">
        <v>13249</v>
      </c>
      <c r="G32" s="218">
        <v>7235</v>
      </c>
      <c r="H32" s="218">
        <v>6797</v>
      </c>
      <c r="I32" s="218">
        <v>3112</v>
      </c>
      <c r="J32" s="218">
        <v>22718</v>
      </c>
      <c r="K32" s="218">
        <v>1446</v>
      </c>
      <c r="L32" s="219">
        <v>40580</v>
      </c>
      <c r="M32" s="75"/>
    </row>
    <row r="33" spans="1:13" s="6" customFormat="1" ht="21.95" customHeight="1">
      <c r="A33" s="26" t="s">
        <v>358</v>
      </c>
      <c r="B33" s="34">
        <v>117548</v>
      </c>
      <c r="C33" s="34">
        <v>6565</v>
      </c>
      <c r="D33" s="34">
        <v>3167</v>
      </c>
      <c r="E33" s="34">
        <v>10930</v>
      </c>
      <c r="F33" s="34">
        <v>13351</v>
      </c>
      <c r="G33" s="34">
        <v>7239</v>
      </c>
      <c r="H33" s="34">
        <v>7015</v>
      </c>
      <c r="I33" s="34">
        <v>3125</v>
      </c>
      <c r="J33" s="34">
        <v>23404</v>
      </c>
      <c r="K33" s="34">
        <v>1466</v>
      </c>
      <c r="L33" s="35">
        <v>41286</v>
      </c>
      <c r="M33" s="75"/>
    </row>
    <row r="34" spans="1:13" s="6" customFormat="1" ht="21.95" customHeight="1">
      <c r="A34" s="26" t="s">
        <v>359</v>
      </c>
      <c r="B34" s="34">
        <f>SUM(C34:L34)</f>
        <v>121797</v>
      </c>
      <c r="C34" s="34">
        <v>6925</v>
      </c>
      <c r="D34" s="34">
        <v>3255</v>
      </c>
      <c r="E34" s="34">
        <v>11090</v>
      </c>
      <c r="F34" s="34">
        <v>13722</v>
      </c>
      <c r="G34" s="34">
        <v>7475</v>
      </c>
      <c r="H34" s="34">
        <v>7451</v>
      </c>
      <c r="I34" s="34">
        <v>3258</v>
      </c>
      <c r="J34" s="34">
        <v>24277</v>
      </c>
      <c r="K34" s="34">
        <v>1595</v>
      </c>
      <c r="L34" s="35">
        <v>42749</v>
      </c>
      <c r="M34" s="75"/>
    </row>
    <row r="35" spans="1:13" s="6" customFormat="1" ht="21.95" customHeight="1">
      <c r="A35" s="26" t="s">
        <v>360</v>
      </c>
      <c r="B35" s="34">
        <v>123213</v>
      </c>
      <c r="C35" s="34">
        <v>6986</v>
      </c>
      <c r="D35" s="34">
        <v>3304</v>
      </c>
      <c r="E35" s="34">
        <v>11107</v>
      </c>
      <c r="F35" s="34">
        <v>13855</v>
      </c>
      <c r="G35" s="34">
        <v>7513</v>
      </c>
      <c r="H35" s="34">
        <v>7409</v>
      </c>
      <c r="I35" s="34">
        <v>3278</v>
      </c>
      <c r="J35" s="34">
        <v>24633</v>
      </c>
      <c r="K35" s="34">
        <v>1589</v>
      </c>
      <c r="L35" s="35">
        <v>43539</v>
      </c>
      <c r="M35" s="75"/>
    </row>
    <row r="36" spans="1:13" s="6" customFormat="1" ht="21.95" customHeight="1">
      <c r="A36" s="26" t="s">
        <v>361</v>
      </c>
      <c r="B36" s="34">
        <v>124602</v>
      </c>
      <c r="C36" s="34">
        <v>7012</v>
      </c>
      <c r="D36" s="34">
        <v>3377</v>
      </c>
      <c r="E36" s="34">
        <v>11239</v>
      </c>
      <c r="F36" s="34">
        <v>14157</v>
      </c>
      <c r="G36" s="34">
        <v>7576</v>
      </c>
      <c r="H36" s="34">
        <v>7473</v>
      </c>
      <c r="I36" s="34">
        <v>3335</v>
      </c>
      <c r="J36" s="34">
        <v>24672</v>
      </c>
      <c r="K36" s="34">
        <v>1595</v>
      </c>
      <c r="L36" s="35">
        <v>44166</v>
      </c>
      <c r="M36" s="75"/>
    </row>
    <row r="37" spans="1:13" s="6" customFormat="1" ht="21.95" customHeight="1">
      <c r="A37" s="26" t="s">
        <v>586</v>
      </c>
      <c r="B37" s="34">
        <v>126706</v>
      </c>
      <c r="C37" s="34">
        <v>7039</v>
      </c>
      <c r="D37" s="34">
        <v>3424</v>
      </c>
      <c r="E37" s="34">
        <v>11399</v>
      </c>
      <c r="F37" s="34">
        <v>14311</v>
      </c>
      <c r="G37" s="34">
        <v>7634</v>
      </c>
      <c r="H37" s="34">
        <v>7778</v>
      </c>
      <c r="I37" s="34">
        <v>3428</v>
      </c>
      <c r="J37" s="34">
        <v>25437</v>
      </c>
      <c r="K37" s="34">
        <v>1645</v>
      </c>
      <c r="L37" s="35">
        <v>44611</v>
      </c>
      <c r="M37" s="75"/>
    </row>
    <row r="38" spans="1:13" s="6" customFormat="1" ht="21.95" customHeight="1">
      <c r="A38" s="26" t="s">
        <v>587</v>
      </c>
      <c r="B38" s="34">
        <v>128220</v>
      </c>
      <c r="C38" s="34">
        <v>7108</v>
      </c>
      <c r="D38" s="34">
        <v>3412</v>
      </c>
      <c r="E38" s="34">
        <v>11417</v>
      </c>
      <c r="F38" s="34">
        <v>14410</v>
      </c>
      <c r="G38" s="34">
        <v>7560</v>
      </c>
      <c r="H38" s="34">
        <v>7985</v>
      </c>
      <c r="I38" s="34">
        <v>3524</v>
      </c>
      <c r="J38" s="34">
        <v>25940</v>
      </c>
      <c r="K38" s="34">
        <v>1650</v>
      </c>
      <c r="L38" s="35">
        <v>45214</v>
      </c>
      <c r="M38" s="75"/>
    </row>
    <row r="39" spans="1:13" s="6" customFormat="1" ht="21.95" customHeight="1">
      <c r="A39" s="26" t="s">
        <v>588</v>
      </c>
      <c r="B39" s="34">
        <v>129280</v>
      </c>
      <c r="C39" s="34">
        <v>7108</v>
      </c>
      <c r="D39" s="34">
        <v>3456</v>
      </c>
      <c r="E39" s="34">
        <v>11519</v>
      </c>
      <c r="F39" s="34">
        <v>14640</v>
      </c>
      <c r="G39" s="34">
        <v>7532</v>
      </c>
      <c r="H39" s="34">
        <v>7962</v>
      </c>
      <c r="I39" s="34">
        <v>3597</v>
      </c>
      <c r="J39" s="34">
        <v>26535</v>
      </c>
      <c r="K39" s="34">
        <v>1679</v>
      </c>
      <c r="L39" s="35">
        <v>45252</v>
      </c>
      <c r="M39" s="75"/>
    </row>
    <row r="40" spans="1:13" s="6" customFormat="1" ht="21.95" customHeight="1">
      <c r="A40" s="26" t="s">
        <v>589</v>
      </c>
      <c r="B40" s="34">
        <v>131344</v>
      </c>
      <c r="C40" s="34">
        <v>7462</v>
      </c>
      <c r="D40" s="34">
        <v>3490</v>
      </c>
      <c r="E40" s="34">
        <v>11718</v>
      </c>
      <c r="F40" s="34">
        <v>14943</v>
      </c>
      <c r="G40" s="34">
        <v>7639</v>
      </c>
      <c r="H40" s="34">
        <v>8091</v>
      </c>
      <c r="I40" s="34">
        <v>3674</v>
      </c>
      <c r="J40" s="34">
        <v>27266</v>
      </c>
      <c r="K40" s="34">
        <v>1699</v>
      </c>
      <c r="L40" s="35">
        <v>45362</v>
      </c>
      <c r="M40" s="75"/>
    </row>
    <row r="41" spans="1:13" s="208" customFormat="1" ht="21.95" customHeight="1">
      <c r="A41" s="26" t="s">
        <v>590</v>
      </c>
      <c r="B41" s="214">
        <v>135230</v>
      </c>
      <c r="C41" s="214">
        <v>7734</v>
      </c>
      <c r="D41" s="214">
        <v>3574</v>
      </c>
      <c r="E41" s="214">
        <v>11935</v>
      </c>
      <c r="F41" s="214">
        <v>15253</v>
      </c>
      <c r="G41" s="214">
        <v>7947</v>
      </c>
      <c r="H41" s="214">
        <v>8406</v>
      </c>
      <c r="I41" s="214">
        <v>3844</v>
      </c>
      <c r="J41" s="214">
        <v>28339</v>
      </c>
      <c r="K41" s="214">
        <v>1774</v>
      </c>
      <c r="L41" s="215">
        <v>46424</v>
      </c>
      <c r="M41" s="75"/>
    </row>
    <row r="42" spans="1:13" s="208" customFormat="1" ht="21.95" customHeight="1">
      <c r="A42" s="26" t="s">
        <v>776</v>
      </c>
      <c r="B42" s="71">
        <v>138472</v>
      </c>
      <c r="C42" s="71">
        <v>7709</v>
      </c>
      <c r="D42" s="71">
        <v>3633</v>
      </c>
      <c r="E42" s="71">
        <v>12141</v>
      </c>
      <c r="F42" s="71">
        <v>15672</v>
      </c>
      <c r="G42" s="71">
        <v>8142</v>
      </c>
      <c r="H42" s="71">
        <v>8726</v>
      </c>
      <c r="I42" s="71">
        <v>3959</v>
      </c>
      <c r="J42" s="71">
        <v>29283</v>
      </c>
      <c r="K42" s="71">
        <v>1803</v>
      </c>
      <c r="L42" s="72">
        <v>47404</v>
      </c>
      <c r="M42" s="75"/>
    </row>
    <row r="43" spans="1:13" s="208" customFormat="1" ht="21.95" customHeight="1">
      <c r="A43" s="26" t="s">
        <v>777</v>
      </c>
      <c r="B43" s="71">
        <v>140782</v>
      </c>
      <c r="C43" s="71">
        <v>7523</v>
      </c>
      <c r="D43" s="71">
        <v>3655</v>
      </c>
      <c r="E43" s="71">
        <v>12295</v>
      </c>
      <c r="F43" s="71">
        <v>15839</v>
      </c>
      <c r="G43" s="71">
        <v>8352</v>
      </c>
      <c r="H43" s="71">
        <v>8873</v>
      </c>
      <c r="I43" s="71">
        <v>4023</v>
      </c>
      <c r="J43" s="71">
        <v>29947</v>
      </c>
      <c r="K43" s="71">
        <v>1822</v>
      </c>
      <c r="L43" s="72">
        <v>48453</v>
      </c>
      <c r="M43" s="75"/>
    </row>
    <row r="44" spans="1:13" s="208" customFormat="1" ht="21.95" customHeight="1">
      <c r="A44" s="26" t="s">
        <v>778</v>
      </c>
      <c r="B44" s="71">
        <v>143243</v>
      </c>
      <c r="C44" s="71">
        <v>7420</v>
      </c>
      <c r="D44" s="71">
        <v>3706</v>
      </c>
      <c r="E44" s="71">
        <v>12492</v>
      </c>
      <c r="F44" s="71">
        <v>16260</v>
      </c>
      <c r="G44" s="71">
        <v>8522</v>
      </c>
      <c r="H44" s="71">
        <v>9069</v>
      </c>
      <c r="I44" s="71">
        <v>4110</v>
      </c>
      <c r="J44" s="71">
        <v>30588</v>
      </c>
      <c r="K44" s="71">
        <v>1884</v>
      </c>
      <c r="L44" s="72">
        <v>49192</v>
      </c>
      <c r="M44" s="75"/>
    </row>
    <row r="45" spans="1:13" s="208" customFormat="1" ht="21.95" customHeight="1">
      <c r="A45" s="26" t="s">
        <v>779</v>
      </c>
      <c r="B45" s="71">
        <v>145751</v>
      </c>
      <c r="C45" s="71">
        <v>7789</v>
      </c>
      <c r="D45" s="71">
        <v>3725</v>
      </c>
      <c r="E45" s="71">
        <v>12620</v>
      </c>
      <c r="F45" s="71">
        <v>16483</v>
      </c>
      <c r="G45" s="71">
        <v>8606</v>
      </c>
      <c r="H45" s="71">
        <v>9250</v>
      </c>
      <c r="I45" s="71">
        <v>4155</v>
      </c>
      <c r="J45" s="71">
        <v>31019</v>
      </c>
      <c r="K45" s="71">
        <v>1864</v>
      </c>
      <c r="L45" s="72">
        <v>50240</v>
      </c>
      <c r="M45" s="75"/>
    </row>
    <row r="46" spans="1:13" s="208" customFormat="1" ht="21.95" customHeight="1">
      <c r="A46" s="26" t="s">
        <v>780</v>
      </c>
      <c r="B46" s="71">
        <v>153006</v>
      </c>
      <c r="C46" s="71">
        <v>8888</v>
      </c>
      <c r="D46" s="71">
        <v>3824</v>
      </c>
      <c r="E46" s="71">
        <v>12971</v>
      </c>
      <c r="F46" s="71">
        <v>17089</v>
      </c>
      <c r="G46" s="71">
        <v>8935</v>
      </c>
      <c r="H46" s="71">
        <v>9749</v>
      </c>
      <c r="I46" s="71">
        <v>4327</v>
      </c>
      <c r="J46" s="71">
        <v>32494</v>
      </c>
      <c r="K46" s="71">
        <v>1940</v>
      </c>
      <c r="L46" s="72">
        <v>52789</v>
      </c>
      <c r="M46" s="75"/>
    </row>
    <row r="47" spans="1:13" ht="21.95" customHeight="1" thickBot="1">
      <c r="A47" s="27" t="s">
        <v>781</v>
      </c>
      <c r="B47" s="101">
        <v>148922</v>
      </c>
      <c r="C47" s="101">
        <v>7703</v>
      </c>
      <c r="D47" s="101">
        <v>3800</v>
      </c>
      <c r="E47" s="101">
        <v>12905</v>
      </c>
      <c r="F47" s="101">
        <v>16071</v>
      </c>
      <c r="G47" s="101">
        <v>8865</v>
      </c>
      <c r="H47" s="101">
        <v>9096</v>
      </c>
      <c r="I47" s="101">
        <v>4192</v>
      </c>
      <c r="J47" s="101">
        <v>32717</v>
      </c>
      <c r="K47" s="101">
        <v>1928</v>
      </c>
      <c r="L47" s="102">
        <v>51645</v>
      </c>
      <c r="M47" s="75"/>
    </row>
    <row r="48" spans="1:13" ht="18" customHeight="1">
      <c r="A48" s="9"/>
      <c r="B48" s="82"/>
      <c r="C48" s="82"/>
      <c r="D48" s="82"/>
      <c r="E48" s="82"/>
      <c r="F48" s="82"/>
      <c r="G48" s="440" t="s">
        <v>362</v>
      </c>
      <c r="H48" s="440"/>
      <c r="I48" s="440"/>
      <c r="J48" s="440"/>
      <c r="K48" s="440"/>
      <c r="L48" s="440"/>
    </row>
    <row r="49" spans="1:13" ht="22.5" customHeight="1">
      <c r="A49" s="529" t="s">
        <v>905</v>
      </c>
      <c r="B49" s="529"/>
      <c r="C49" s="529"/>
      <c r="D49" s="529"/>
      <c r="E49" s="13"/>
      <c r="F49" s="13"/>
    </row>
    <row r="50" spans="1:13" ht="7.5" customHeight="1" thickBot="1"/>
    <row r="51" spans="1:13" ht="14.25" customHeight="1">
      <c r="A51" s="81" t="s">
        <v>343</v>
      </c>
      <c r="B51" s="79" t="s">
        <v>344</v>
      </c>
      <c r="C51" s="79" t="s">
        <v>345</v>
      </c>
      <c r="D51" s="79" t="s">
        <v>346</v>
      </c>
      <c r="E51" s="79" t="s">
        <v>347</v>
      </c>
      <c r="F51" s="79" t="s">
        <v>348</v>
      </c>
      <c r="G51" s="79" t="s">
        <v>349</v>
      </c>
      <c r="H51" s="79" t="s">
        <v>350</v>
      </c>
      <c r="I51" s="79" t="s">
        <v>351</v>
      </c>
      <c r="J51" s="79" t="s">
        <v>352</v>
      </c>
      <c r="K51" s="79" t="s">
        <v>353</v>
      </c>
      <c r="L51" s="80" t="s">
        <v>354</v>
      </c>
      <c r="M51" s="2"/>
    </row>
    <row r="52" spans="1:13" ht="7.5" customHeight="1">
      <c r="A52" s="23"/>
      <c r="B52" s="24" t="s">
        <v>355</v>
      </c>
      <c r="C52" s="24" t="s">
        <v>356</v>
      </c>
      <c r="D52" s="24" t="s">
        <v>356</v>
      </c>
      <c r="E52" s="24" t="s">
        <v>356</v>
      </c>
      <c r="F52" s="24" t="s">
        <v>356</v>
      </c>
      <c r="G52" s="24" t="s">
        <v>356</v>
      </c>
      <c r="H52" s="24" t="s">
        <v>356</v>
      </c>
      <c r="I52" s="24" t="s">
        <v>356</v>
      </c>
      <c r="J52" s="24" t="s">
        <v>356</v>
      </c>
      <c r="K52" s="24" t="s">
        <v>356</v>
      </c>
      <c r="L52" s="25" t="s">
        <v>356</v>
      </c>
      <c r="M52" s="2"/>
    </row>
    <row r="53" spans="1:13" s="6" customFormat="1" ht="22.5" hidden="1" customHeight="1" outlineLevel="1">
      <c r="A53" s="31" t="s">
        <v>357</v>
      </c>
      <c r="B53" s="32">
        <v>53935</v>
      </c>
      <c r="C53" s="32">
        <v>1786</v>
      </c>
      <c r="D53" s="32">
        <v>1204</v>
      </c>
      <c r="E53" s="32">
        <v>3102</v>
      </c>
      <c r="F53" s="32">
        <v>2436</v>
      </c>
      <c r="G53" s="32">
        <v>3537</v>
      </c>
      <c r="H53" s="32">
        <v>1854</v>
      </c>
      <c r="I53" s="32">
        <v>496</v>
      </c>
      <c r="J53" s="32">
        <v>2844</v>
      </c>
      <c r="K53" s="32">
        <v>462</v>
      </c>
      <c r="L53" s="33">
        <v>36214</v>
      </c>
      <c r="M53" s="82"/>
    </row>
    <row r="54" spans="1:13" s="6" customFormat="1" ht="22.5" hidden="1" customHeight="1" outlineLevel="1">
      <c r="A54" s="26" t="s">
        <v>318</v>
      </c>
      <c r="B54" s="34">
        <v>54348</v>
      </c>
      <c r="C54" s="34">
        <v>1490</v>
      </c>
      <c r="D54" s="34">
        <v>1213</v>
      </c>
      <c r="E54" s="34">
        <v>2490</v>
      </c>
      <c r="F54" s="34">
        <v>2552</v>
      </c>
      <c r="G54" s="34">
        <v>4348</v>
      </c>
      <c r="H54" s="34">
        <v>1818</v>
      </c>
      <c r="I54" s="34">
        <v>485</v>
      </c>
      <c r="J54" s="34">
        <v>4837</v>
      </c>
      <c r="K54" s="34">
        <v>496</v>
      </c>
      <c r="L54" s="35">
        <v>34619</v>
      </c>
      <c r="M54" s="82"/>
    </row>
    <row r="55" spans="1:13" s="6" customFormat="1" ht="22.5" hidden="1" customHeight="1" outlineLevel="1">
      <c r="A55" s="26" t="s">
        <v>319</v>
      </c>
      <c r="B55" s="34">
        <v>58412</v>
      </c>
      <c r="C55" s="34">
        <v>1414</v>
      </c>
      <c r="D55" s="34">
        <v>1132</v>
      </c>
      <c r="E55" s="34">
        <v>2565</v>
      </c>
      <c r="F55" s="34">
        <v>2606</v>
      </c>
      <c r="G55" s="34">
        <v>4255</v>
      </c>
      <c r="H55" s="34">
        <v>2476</v>
      </c>
      <c r="I55" s="34">
        <v>571</v>
      </c>
      <c r="J55" s="34">
        <v>5861</v>
      </c>
      <c r="K55" s="34">
        <v>507</v>
      </c>
      <c r="L55" s="35">
        <v>37025</v>
      </c>
      <c r="M55" s="82"/>
    </row>
    <row r="56" spans="1:13" s="6" customFormat="1" ht="22.5" hidden="1" customHeight="1" outlineLevel="1">
      <c r="A56" s="26" t="s">
        <v>320</v>
      </c>
      <c r="B56" s="34">
        <v>64926</v>
      </c>
      <c r="C56" s="34">
        <v>1228</v>
      </c>
      <c r="D56" s="34">
        <v>1040</v>
      </c>
      <c r="E56" s="34">
        <v>2445</v>
      </c>
      <c r="F56" s="34">
        <v>2982</v>
      </c>
      <c r="G56" s="34">
        <v>5172</v>
      </c>
      <c r="H56" s="34">
        <v>3355</v>
      </c>
      <c r="I56" s="34">
        <v>618</v>
      </c>
      <c r="J56" s="34">
        <v>6915</v>
      </c>
      <c r="K56" s="34">
        <v>444</v>
      </c>
      <c r="L56" s="35">
        <v>40727</v>
      </c>
      <c r="M56" s="82"/>
    </row>
    <row r="57" spans="1:13" s="6" customFormat="1" ht="22.5" hidden="1" customHeight="1" outlineLevel="1">
      <c r="A57" s="26" t="s">
        <v>321</v>
      </c>
      <c r="B57" s="34">
        <v>101116</v>
      </c>
      <c r="C57" s="34">
        <v>1795</v>
      </c>
      <c r="D57" s="34">
        <v>1813</v>
      </c>
      <c r="E57" s="34">
        <v>3828</v>
      </c>
      <c r="F57" s="34">
        <v>5025</v>
      </c>
      <c r="G57" s="34">
        <v>8463</v>
      </c>
      <c r="H57" s="34">
        <v>5779</v>
      </c>
      <c r="I57" s="34">
        <v>1054</v>
      </c>
      <c r="J57" s="34">
        <v>10542</v>
      </c>
      <c r="K57" s="34">
        <v>698</v>
      </c>
      <c r="L57" s="35">
        <v>62119</v>
      </c>
      <c r="M57" s="82"/>
    </row>
    <row r="58" spans="1:13" s="6" customFormat="1" ht="22.5" hidden="1" customHeight="1" outlineLevel="1">
      <c r="A58" s="26" t="s">
        <v>322</v>
      </c>
      <c r="B58" s="34">
        <v>97225</v>
      </c>
      <c r="C58" s="34">
        <v>2345</v>
      </c>
      <c r="D58" s="34">
        <v>1793</v>
      </c>
      <c r="E58" s="34">
        <v>3281</v>
      </c>
      <c r="F58" s="34">
        <v>5025</v>
      </c>
      <c r="G58" s="34">
        <v>7218</v>
      </c>
      <c r="H58" s="34">
        <v>6346</v>
      </c>
      <c r="I58" s="34">
        <v>983</v>
      </c>
      <c r="J58" s="34">
        <v>11997</v>
      </c>
      <c r="K58" s="34">
        <v>850</v>
      </c>
      <c r="L58" s="35">
        <v>57387</v>
      </c>
      <c r="M58" s="82"/>
    </row>
    <row r="59" spans="1:13" s="6" customFormat="1" ht="22.5" hidden="1" customHeight="1" outlineLevel="1">
      <c r="A59" s="26" t="s">
        <v>323</v>
      </c>
      <c r="B59" s="34">
        <v>97523</v>
      </c>
      <c r="C59" s="34">
        <v>3394</v>
      </c>
      <c r="D59" s="34">
        <v>1886</v>
      </c>
      <c r="E59" s="34">
        <v>3188</v>
      </c>
      <c r="F59" s="34">
        <v>5193</v>
      </c>
      <c r="G59" s="34">
        <v>7049</v>
      </c>
      <c r="H59" s="34">
        <v>7062</v>
      </c>
      <c r="I59" s="34">
        <v>1163</v>
      </c>
      <c r="J59" s="34">
        <v>13261</v>
      </c>
      <c r="K59" s="34">
        <v>1007</v>
      </c>
      <c r="L59" s="35">
        <v>54320</v>
      </c>
      <c r="M59" s="82"/>
    </row>
    <row r="60" spans="1:13" s="6" customFormat="1" ht="22.5" hidden="1" customHeight="1" outlineLevel="1">
      <c r="A60" s="26" t="s">
        <v>324</v>
      </c>
      <c r="B60" s="34">
        <v>114325</v>
      </c>
      <c r="C60" s="34">
        <v>5483</v>
      </c>
      <c r="D60" s="34">
        <v>2084</v>
      </c>
      <c r="E60" s="34">
        <v>3399</v>
      </c>
      <c r="F60" s="34">
        <v>4706</v>
      </c>
      <c r="G60" s="34">
        <v>8557</v>
      </c>
      <c r="H60" s="34">
        <v>8773</v>
      </c>
      <c r="I60" s="34">
        <v>1320</v>
      </c>
      <c r="J60" s="34">
        <v>15699</v>
      </c>
      <c r="K60" s="34">
        <v>1073</v>
      </c>
      <c r="L60" s="35">
        <v>63231</v>
      </c>
      <c r="M60" s="82"/>
    </row>
    <row r="61" spans="1:13" s="6" customFormat="1" ht="22.5" hidden="1" customHeight="1" outlineLevel="1">
      <c r="A61" s="26" t="s">
        <v>325</v>
      </c>
      <c r="B61" s="34">
        <v>114866</v>
      </c>
      <c r="C61" s="34">
        <v>5863</v>
      </c>
      <c r="D61" s="34">
        <v>1896</v>
      </c>
      <c r="E61" s="34">
        <v>3208</v>
      </c>
      <c r="F61" s="34">
        <v>4732</v>
      </c>
      <c r="G61" s="34">
        <v>7840</v>
      </c>
      <c r="H61" s="34">
        <v>9520</v>
      </c>
      <c r="I61" s="34">
        <v>1082</v>
      </c>
      <c r="J61" s="34">
        <v>17032</v>
      </c>
      <c r="K61" s="34">
        <v>986</v>
      </c>
      <c r="L61" s="35">
        <v>62707</v>
      </c>
      <c r="M61" s="82"/>
    </row>
    <row r="62" spans="1:13" s="6" customFormat="1" ht="22.5" hidden="1" customHeight="1" outlineLevel="1">
      <c r="A62" s="26" t="s">
        <v>326</v>
      </c>
      <c r="B62" s="34">
        <v>116137</v>
      </c>
      <c r="C62" s="34">
        <v>6640</v>
      </c>
      <c r="D62" s="34">
        <v>1985</v>
      </c>
      <c r="E62" s="34">
        <v>2858</v>
      </c>
      <c r="F62" s="34">
        <v>4061</v>
      </c>
      <c r="G62" s="34">
        <v>7233</v>
      </c>
      <c r="H62" s="34">
        <v>8278</v>
      </c>
      <c r="I62" s="34">
        <v>1017</v>
      </c>
      <c r="J62" s="34">
        <v>16249</v>
      </c>
      <c r="K62" s="34">
        <v>934</v>
      </c>
      <c r="L62" s="35">
        <v>66882</v>
      </c>
      <c r="M62" s="82"/>
    </row>
    <row r="63" spans="1:13" s="6" customFormat="1" ht="22.5" hidden="1" customHeight="1" outlineLevel="1">
      <c r="A63" s="26" t="s">
        <v>327</v>
      </c>
      <c r="B63" s="34">
        <v>119952</v>
      </c>
      <c r="C63" s="34">
        <v>7974</v>
      </c>
      <c r="D63" s="34">
        <v>1987</v>
      </c>
      <c r="E63" s="34">
        <v>3024</v>
      </c>
      <c r="F63" s="34">
        <v>4038</v>
      </c>
      <c r="G63" s="34">
        <v>6267</v>
      </c>
      <c r="H63" s="34">
        <v>8989</v>
      </c>
      <c r="I63" s="34">
        <v>1091</v>
      </c>
      <c r="J63" s="34">
        <v>15499</v>
      </c>
      <c r="K63" s="34">
        <v>907</v>
      </c>
      <c r="L63" s="35">
        <v>70176</v>
      </c>
      <c r="M63" s="82"/>
    </row>
    <row r="64" spans="1:13" s="6" customFormat="1" ht="22.5" hidden="1" customHeight="1" outlineLevel="1">
      <c r="A64" s="26" t="s">
        <v>328</v>
      </c>
      <c r="B64" s="34">
        <v>123228</v>
      </c>
      <c r="C64" s="34">
        <v>7547</v>
      </c>
      <c r="D64" s="34">
        <v>2015</v>
      </c>
      <c r="E64" s="34">
        <v>3165</v>
      </c>
      <c r="F64" s="34">
        <v>3930</v>
      </c>
      <c r="G64" s="34">
        <v>4927</v>
      </c>
      <c r="H64" s="34">
        <v>9982</v>
      </c>
      <c r="I64" s="34">
        <v>1242</v>
      </c>
      <c r="J64" s="34">
        <v>18145</v>
      </c>
      <c r="K64" s="34">
        <v>921</v>
      </c>
      <c r="L64" s="35">
        <v>71354</v>
      </c>
      <c r="M64" s="82"/>
    </row>
    <row r="65" spans="1:13" s="6" customFormat="1" ht="22.5" hidden="1" customHeight="1" outlineLevel="1">
      <c r="A65" s="26" t="s">
        <v>329</v>
      </c>
      <c r="B65" s="34">
        <v>144325</v>
      </c>
      <c r="C65" s="34">
        <v>7751</v>
      </c>
      <c r="D65" s="34">
        <v>2539</v>
      </c>
      <c r="E65" s="34">
        <v>3806</v>
      </c>
      <c r="F65" s="34">
        <v>4952</v>
      </c>
      <c r="G65" s="34">
        <v>5780</v>
      </c>
      <c r="H65" s="34">
        <v>9995</v>
      </c>
      <c r="I65" s="34">
        <v>1281</v>
      </c>
      <c r="J65" s="34">
        <v>22999</v>
      </c>
      <c r="K65" s="34">
        <v>1194</v>
      </c>
      <c r="L65" s="35">
        <v>84028</v>
      </c>
      <c r="M65" s="82"/>
    </row>
    <row r="66" spans="1:13" s="6" customFormat="1" ht="22.5" hidden="1" customHeight="1" outlineLevel="1">
      <c r="A66" s="26" t="s">
        <v>330</v>
      </c>
      <c r="B66" s="34">
        <v>152092</v>
      </c>
      <c r="C66" s="34">
        <v>7335</v>
      </c>
      <c r="D66" s="34">
        <v>2609</v>
      </c>
      <c r="E66" s="34">
        <v>4595</v>
      </c>
      <c r="F66" s="34">
        <v>5374</v>
      </c>
      <c r="G66" s="34">
        <v>6416</v>
      </c>
      <c r="H66" s="34">
        <v>11372</v>
      </c>
      <c r="I66" s="34">
        <v>1390</v>
      </c>
      <c r="J66" s="34">
        <v>22031</v>
      </c>
      <c r="K66" s="34">
        <v>1245</v>
      </c>
      <c r="L66" s="35">
        <v>89725</v>
      </c>
      <c r="M66" s="82"/>
    </row>
    <row r="67" spans="1:13" s="6" customFormat="1" ht="22.5" hidden="1" customHeight="1" outlineLevel="1">
      <c r="A67" s="26" t="s">
        <v>331</v>
      </c>
      <c r="B67" s="34">
        <v>147165</v>
      </c>
      <c r="C67" s="34">
        <v>7413</v>
      </c>
      <c r="D67" s="34">
        <v>2121</v>
      </c>
      <c r="E67" s="34">
        <v>5081</v>
      </c>
      <c r="F67" s="34">
        <v>5206</v>
      </c>
      <c r="G67" s="34">
        <v>6147</v>
      </c>
      <c r="H67" s="34">
        <v>10641</v>
      </c>
      <c r="I67" s="34">
        <v>1319</v>
      </c>
      <c r="J67" s="34">
        <v>26341</v>
      </c>
      <c r="K67" s="34">
        <v>1357</v>
      </c>
      <c r="L67" s="35">
        <v>81539</v>
      </c>
      <c r="M67" s="82"/>
    </row>
    <row r="68" spans="1:13" s="6" customFormat="1" ht="22.5" hidden="1" customHeight="1" outlineLevel="1">
      <c r="A68" s="26" t="s">
        <v>332</v>
      </c>
      <c r="B68" s="34">
        <v>146035</v>
      </c>
      <c r="C68" s="34">
        <v>6841</v>
      </c>
      <c r="D68" s="34">
        <v>2139</v>
      </c>
      <c r="E68" s="34">
        <v>5091</v>
      </c>
      <c r="F68" s="34">
        <v>5850</v>
      </c>
      <c r="G68" s="34">
        <v>7352</v>
      </c>
      <c r="H68" s="34">
        <v>11768</v>
      </c>
      <c r="I68" s="34">
        <v>1535</v>
      </c>
      <c r="J68" s="34">
        <v>26081</v>
      </c>
      <c r="K68" s="34">
        <v>1231</v>
      </c>
      <c r="L68" s="35">
        <v>78147</v>
      </c>
      <c r="M68" s="82"/>
    </row>
    <row r="69" spans="1:13" s="6" customFormat="1" ht="22.5" hidden="1" customHeight="1" outlineLevel="1">
      <c r="A69" s="26" t="s">
        <v>333</v>
      </c>
      <c r="B69" s="34">
        <v>150007</v>
      </c>
      <c r="C69" s="34">
        <v>6111</v>
      </c>
      <c r="D69" s="34">
        <v>2077</v>
      </c>
      <c r="E69" s="34">
        <v>5032</v>
      </c>
      <c r="F69" s="34">
        <v>6164</v>
      </c>
      <c r="G69" s="34">
        <v>7246</v>
      </c>
      <c r="H69" s="34">
        <v>12640</v>
      </c>
      <c r="I69" s="34">
        <v>1719</v>
      </c>
      <c r="J69" s="34">
        <v>34169</v>
      </c>
      <c r="K69" s="34">
        <v>1319</v>
      </c>
      <c r="L69" s="35">
        <v>73530</v>
      </c>
      <c r="M69" s="82"/>
    </row>
    <row r="70" spans="1:13" s="6" customFormat="1" ht="22.5" hidden="1" customHeight="1" outlineLevel="1">
      <c r="A70" s="26" t="s">
        <v>334</v>
      </c>
      <c r="B70" s="34">
        <v>148540</v>
      </c>
      <c r="C70" s="34">
        <v>4773</v>
      </c>
      <c r="D70" s="34">
        <v>2118</v>
      </c>
      <c r="E70" s="34">
        <v>5373</v>
      </c>
      <c r="F70" s="34">
        <v>6360</v>
      </c>
      <c r="G70" s="34">
        <v>8287</v>
      </c>
      <c r="H70" s="34">
        <v>12711</v>
      </c>
      <c r="I70" s="34">
        <v>1899</v>
      </c>
      <c r="J70" s="34">
        <v>42533</v>
      </c>
      <c r="K70" s="34">
        <v>1259</v>
      </c>
      <c r="L70" s="35">
        <v>63227</v>
      </c>
      <c r="M70" s="82"/>
    </row>
    <row r="71" spans="1:13" s="6" customFormat="1" ht="22.5" hidden="1" customHeight="1" outlineLevel="1">
      <c r="A71" s="26" t="s">
        <v>335</v>
      </c>
      <c r="B71" s="34">
        <v>141107</v>
      </c>
      <c r="C71" s="34">
        <v>5490</v>
      </c>
      <c r="D71" s="34">
        <v>2330</v>
      </c>
      <c r="E71" s="34">
        <v>4750</v>
      </c>
      <c r="F71" s="34">
        <v>6488</v>
      </c>
      <c r="G71" s="34">
        <v>7286</v>
      </c>
      <c r="H71" s="34">
        <v>12189</v>
      </c>
      <c r="I71" s="34">
        <v>1922</v>
      </c>
      <c r="J71" s="34">
        <v>42378</v>
      </c>
      <c r="K71" s="34">
        <v>1235</v>
      </c>
      <c r="L71" s="35">
        <v>57039</v>
      </c>
      <c r="M71" s="82"/>
    </row>
    <row r="72" spans="1:13" s="6" customFormat="1" ht="22.5" hidden="1" customHeight="1" outlineLevel="1">
      <c r="A72" s="26" t="s">
        <v>336</v>
      </c>
      <c r="B72" s="34">
        <v>143578</v>
      </c>
      <c r="C72" s="34">
        <v>6237</v>
      </c>
      <c r="D72" s="34">
        <v>2542</v>
      </c>
      <c r="E72" s="34">
        <v>5209</v>
      </c>
      <c r="F72" s="34">
        <v>6619</v>
      </c>
      <c r="G72" s="34">
        <v>7294</v>
      </c>
      <c r="H72" s="34">
        <v>12485</v>
      </c>
      <c r="I72" s="34">
        <v>2326</v>
      </c>
      <c r="J72" s="34">
        <v>39633</v>
      </c>
      <c r="K72" s="34">
        <v>1286</v>
      </c>
      <c r="L72" s="35">
        <v>59947</v>
      </c>
      <c r="M72" s="82"/>
    </row>
    <row r="73" spans="1:13" s="6" customFormat="1" ht="22.5" hidden="1" customHeight="1" outlineLevel="1">
      <c r="A73" s="26" t="s">
        <v>337</v>
      </c>
      <c r="B73" s="34">
        <v>142735</v>
      </c>
      <c r="C73" s="34">
        <v>7222</v>
      </c>
      <c r="D73" s="34">
        <v>2558</v>
      </c>
      <c r="E73" s="34">
        <v>5959</v>
      </c>
      <c r="F73" s="34">
        <v>7117</v>
      </c>
      <c r="G73" s="34">
        <v>8310</v>
      </c>
      <c r="H73" s="34">
        <v>12802</v>
      </c>
      <c r="I73" s="34">
        <v>2465</v>
      </c>
      <c r="J73" s="34">
        <v>38831</v>
      </c>
      <c r="K73" s="34">
        <v>1176</v>
      </c>
      <c r="L73" s="35">
        <v>56295</v>
      </c>
      <c r="M73" s="82"/>
    </row>
    <row r="74" spans="1:13" s="6" customFormat="1" ht="22.5" hidden="1" customHeight="1" outlineLevel="1">
      <c r="A74" s="26" t="s">
        <v>338</v>
      </c>
      <c r="B74" s="34">
        <v>134566</v>
      </c>
      <c r="C74" s="34">
        <v>7248</v>
      </c>
      <c r="D74" s="34">
        <v>2508</v>
      </c>
      <c r="E74" s="34">
        <v>5810</v>
      </c>
      <c r="F74" s="34">
        <v>6409</v>
      </c>
      <c r="G74" s="34">
        <v>7763</v>
      </c>
      <c r="H74" s="34">
        <v>12288</v>
      </c>
      <c r="I74" s="34">
        <v>2429</v>
      </c>
      <c r="J74" s="34">
        <v>36375</v>
      </c>
      <c r="K74" s="34">
        <v>1040</v>
      </c>
      <c r="L74" s="35">
        <v>52696</v>
      </c>
      <c r="M74" s="82"/>
    </row>
    <row r="75" spans="1:13" s="6" customFormat="1" ht="22.5" hidden="1" customHeight="1" outlineLevel="1">
      <c r="A75" s="31" t="s">
        <v>585</v>
      </c>
      <c r="B75" s="32">
        <v>136047</v>
      </c>
      <c r="C75" s="32">
        <v>7043</v>
      </c>
      <c r="D75" s="32">
        <v>2510</v>
      </c>
      <c r="E75" s="32">
        <v>5778</v>
      </c>
      <c r="F75" s="32">
        <v>6391</v>
      </c>
      <c r="G75" s="32">
        <v>6705</v>
      </c>
      <c r="H75" s="32">
        <v>11646</v>
      </c>
      <c r="I75" s="32">
        <v>2687</v>
      </c>
      <c r="J75" s="32">
        <v>39429</v>
      </c>
      <c r="K75" s="32">
        <v>1056</v>
      </c>
      <c r="L75" s="33">
        <v>52802</v>
      </c>
      <c r="M75" s="82"/>
    </row>
    <row r="76" spans="1:13" s="6" customFormat="1" ht="22.5" hidden="1" customHeight="1" outlineLevel="1">
      <c r="A76" s="26" t="s">
        <v>339</v>
      </c>
      <c r="B76" s="34">
        <v>146314</v>
      </c>
      <c r="C76" s="34">
        <v>8104</v>
      </c>
      <c r="D76" s="34">
        <v>2882</v>
      </c>
      <c r="E76" s="34">
        <v>6010</v>
      </c>
      <c r="F76" s="34">
        <v>7096</v>
      </c>
      <c r="G76" s="34">
        <v>7173</v>
      </c>
      <c r="H76" s="34">
        <v>12604</v>
      </c>
      <c r="I76" s="34">
        <v>2550</v>
      </c>
      <c r="J76" s="34">
        <v>44681</v>
      </c>
      <c r="K76" s="34">
        <v>950</v>
      </c>
      <c r="L76" s="35">
        <v>54264</v>
      </c>
      <c r="M76" s="82"/>
    </row>
    <row r="77" spans="1:13" s="6" customFormat="1" ht="22.5" hidden="1" customHeight="1" outlineLevel="1">
      <c r="A77" s="26" t="s">
        <v>340</v>
      </c>
      <c r="B77" s="34">
        <v>144655</v>
      </c>
      <c r="C77" s="34">
        <v>9360</v>
      </c>
      <c r="D77" s="34">
        <v>3099</v>
      </c>
      <c r="E77" s="34">
        <v>6160</v>
      </c>
      <c r="F77" s="34">
        <v>6849</v>
      </c>
      <c r="G77" s="34">
        <v>6931</v>
      </c>
      <c r="H77" s="34">
        <v>12534</v>
      </c>
      <c r="I77" s="34">
        <v>2740</v>
      </c>
      <c r="J77" s="34">
        <v>43882</v>
      </c>
      <c r="K77" s="34">
        <v>1091</v>
      </c>
      <c r="L77" s="35">
        <v>52009</v>
      </c>
      <c r="M77" s="82"/>
    </row>
    <row r="78" spans="1:13" s="6" customFormat="1" ht="22.5" hidden="1" customHeight="1" outlineLevel="1">
      <c r="A78" s="26" t="s">
        <v>341</v>
      </c>
      <c r="B78" s="34">
        <v>149676</v>
      </c>
      <c r="C78" s="34">
        <v>9772</v>
      </c>
      <c r="D78" s="34">
        <v>2971</v>
      </c>
      <c r="E78" s="34">
        <v>5780</v>
      </c>
      <c r="F78" s="34">
        <v>7269</v>
      </c>
      <c r="G78" s="34">
        <v>7364</v>
      </c>
      <c r="H78" s="34">
        <v>13030</v>
      </c>
      <c r="I78" s="34">
        <v>3011</v>
      </c>
      <c r="J78" s="34">
        <v>46320</v>
      </c>
      <c r="K78" s="34">
        <v>1113</v>
      </c>
      <c r="L78" s="35">
        <v>53046</v>
      </c>
      <c r="M78" s="82"/>
    </row>
    <row r="79" spans="1:13" s="6" customFormat="1" ht="22.5" hidden="1" customHeight="1" outlineLevel="1">
      <c r="A79" s="111" t="s">
        <v>342</v>
      </c>
      <c r="B79" s="112">
        <v>136632</v>
      </c>
      <c r="C79" s="112">
        <v>8805</v>
      </c>
      <c r="D79" s="112">
        <v>2885</v>
      </c>
      <c r="E79" s="112">
        <v>5666</v>
      </c>
      <c r="F79" s="112">
        <v>6985</v>
      </c>
      <c r="G79" s="112">
        <v>6114</v>
      </c>
      <c r="H79" s="112">
        <v>12734</v>
      </c>
      <c r="I79" s="112">
        <v>2883</v>
      </c>
      <c r="J79" s="112">
        <v>39240</v>
      </c>
      <c r="K79" s="112">
        <v>1118</v>
      </c>
      <c r="L79" s="113">
        <v>50202</v>
      </c>
      <c r="M79" s="82"/>
    </row>
    <row r="80" spans="1:13" s="6" customFormat="1" ht="15" customHeight="1" collapsed="1">
      <c r="A80" s="31" t="s">
        <v>775</v>
      </c>
      <c r="B80" s="218">
        <v>130935</v>
      </c>
      <c r="C80" s="218">
        <v>8429</v>
      </c>
      <c r="D80" s="218">
        <v>2980</v>
      </c>
      <c r="E80" s="218">
        <v>5259</v>
      </c>
      <c r="F80" s="218">
        <v>6773</v>
      </c>
      <c r="G80" s="218">
        <v>6079</v>
      </c>
      <c r="H80" s="218">
        <v>12463</v>
      </c>
      <c r="I80" s="218">
        <v>2730</v>
      </c>
      <c r="J80" s="218">
        <v>38176</v>
      </c>
      <c r="K80" s="218">
        <v>1142</v>
      </c>
      <c r="L80" s="219">
        <v>46904</v>
      </c>
      <c r="M80" s="82"/>
    </row>
    <row r="81" spans="1:13" s="6" customFormat="1" ht="21.95" customHeight="1">
      <c r="A81" s="26" t="s">
        <v>358</v>
      </c>
      <c r="B81" s="34">
        <v>145541</v>
      </c>
      <c r="C81" s="34">
        <v>9325</v>
      </c>
      <c r="D81" s="34">
        <v>3517</v>
      </c>
      <c r="E81" s="34">
        <v>5245</v>
      </c>
      <c r="F81" s="34">
        <v>7452</v>
      </c>
      <c r="G81" s="34">
        <v>6382</v>
      </c>
      <c r="H81" s="34">
        <v>13597</v>
      </c>
      <c r="I81" s="34">
        <v>2630</v>
      </c>
      <c r="J81" s="34">
        <v>43146</v>
      </c>
      <c r="K81" s="34">
        <v>1358</v>
      </c>
      <c r="L81" s="35">
        <v>52889</v>
      </c>
      <c r="M81" s="82"/>
    </row>
    <row r="82" spans="1:13" s="6" customFormat="1" ht="21.95" customHeight="1">
      <c r="A82" s="26" t="s">
        <v>359</v>
      </c>
      <c r="B82" s="34">
        <v>147435</v>
      </c>
      <c r="C82" s="34">
        <v>9774</v>
      </c>
      <c r="D82" s="34">
        <v>3100</v>
      </c>
      <c r="E82" s="34">
        <v>4823</v>
      </c>
      <c r="F82" s="34">
        <v>6974</v>
      </c>
      <c r="G82" s="34">
        <v>5837</v>
      </c>
      <c r="H82" s="34">
        <v>14523</v>
      </c>
      <c r="I82" s="34">
        <v>2500</v>
      </c>
      <c r="J82" s="34">
        <v>42625</v>
      </c>
      <c r="K82" s="34">
        <v>1525</v>
      </c>
      <c r="L82" s="35">
        <v>55754</v>
      </c>
      <c r="M82" s="82"/>
    </row>
    <row r="83" spans="1:13" s="6" customFormat="1" ht="21.95" customHeight="1">
      <c r="A83" s="26" t="s">
        <v>360</v>
      </c>
      <c r="B83" s="34">
        <v>145018</v>
      </c>
      <c r="C83" s="34">
        <v>9516</v>
      </c>
      <c r="D83" s="34">
        <v>2942</v>
      </c>
      <c r="E83" s="34">
        <v>4922</v>
      </c>
      <c r="F83" s="34">
        <v>6477</v>
      </c>
      <c r="G83" s="34">
        <v>6193</v>
      </c>
      <c r="H83" s="34">
        <v>13983</v>
      </c>
      <c r="I83" s="34">
        <v>2536</v>
      </c>
      <c r="J83" s="34">
        <v>43076</v>
      </c>
      <c r="K83" s="34">
        <v>1188</v>
      </c>
      <c r="L83" s="35">
        <v>54185</v>
      </c>
      <c r="M83" s="82"/>
    </row>
    <row r="84" spans="1:13" s="6" customFormat="1" ht="21.95" customHeight="1">
      <c r="A84" s="26" t="s">
        <v>361</v>
      </c>
      <c r="B84" s="34">
        <f>SUM(C84:L84)</f>
        <v>152001</v>
      </c>
      <c r="C84" s="34">
        <v>9677</v>
      </c>
      <c r="D84" s="34">
        <v>2836</v>
      </c>
      <c r="E84" s="34">
        <v>4964</v>
      </c>
      <c r="F84" s="34">
        <v>6285</v>
      </c>
      <c r="G84" s="34">
        <v>6127</v>
      </c>
      <c r="H84" s="34">
        <v>14301</v>
      </c>
      <c r="I84" s="34">
        <v>2268</v>
      </c>
      <c r="J84" s="34">
        <v>46418</v>
      </c>
      <c r="K84" s="34">
        <v>1112</v>
      </c>
      <c r="L84" s="35">
        <v>58013</v>
      </c>
      <c r="M84" s="82"/>
    </row>
    <row r="85" spans="1:13" s="6" customFormat="1" ht="21.95" customHeight="1">
      <c r="A85" s="26" t="s">
        <v>586</v>
      </c>
      <c r="B85" s="34">
        <v>158715</v>
      </c>
      <c r="C85" s="34">
        <v>9335</v>
      </c>
      <c r="D85" s="34">
        <v>3181</v>
      </c>
      <c r="E85" s="34">
        <v>4679</v>
      </c>
      <c r="F85" s="34">
        <v>6110</v>
      </c>
      <c r="G85" s="34">
        <v>6548</v>
      </c>
      <c r="H85" s="34">
        <v>14874</v>
      </c>
      <c r="I85" s="34">
        <v>2360</v>
      </c>
      <c r="J85" s="34">
        <v>49523</v>
      </c>
      <c r="K85" s="34">
        <v>1143</v>
      </c>
      <c r="L85" s="35">
        <v>60962</v>
      </c>
      <c r="M85" s="82"/>
    </row>
    <row r="86" spans="1:13" s="6" customFormat="1" ht="21.95" customHeight="1">
      <c r="A86" s="26" t="s">
        <v>587</v>
      </c>
      <c r="B86" s="34">
        <v>159783</v>
      </c>
      <c r="C86" s="34">
        <v>9773</v>
      </c>
      <c r="D86" s="34">
        <v>3503</v>
      </c>
      <c r="E86" s="34">
        <v>5232</v>
      </c>
      <c r="F86" s="34">
        <v>6027</v>
      </c>
      <c r="G86" s="34">
        <v>6055</v>
      </c>
      <c r="H86" s="34">
        <v>16053</v>
      </c>
      <c r="I86" s="34">
        <v>2981</v>
      </c>
      <c r="J86" s="34">
        <v>49847</v>
      </c>
      <c r="K86" s="34">
        <v>1075</v>
      </c>
      <c r="L86" s="35">
        <v>59237</v>
      </c>
      <c r="M86" s="82"/>
    </row>
    <row r="87" spans="1:13" s="6" customFormat="1" ht="21.95" customHeight="1">
      <c r="A87" s="26" t="s">
        <v>588</v>
      </c>
      <c r="B87" s="34">
        <v>164144</v>
      </c>
      <c r="C87" s="34">
        <v>10600</v>
      </c>
      <c r="D87" s="34">
        <v>3250</v>
      </c>
      <c r="E87" s="34">
        <v>5182</v>
      </c>
      <c r="F87" s="34">
        <v>6058</v>
      </c>
      <c r="G87" s="34">
        <v>6286</v>
      </c>
      <c r="H87" s="34">
        <v>16134</v>
      </c>
      <c r="I87" s="34">
        <v>2738</v>
      </c>
      <c r="J87" s="34">
        <v>50073</v>
      </c>
      <c r="K87" s="34">
        <v>1206</v>
      </c>
      <c r="L87" s="35">
        <v>62617</v>
      </c>
      <c r="M87" s="82"/>
    </row>
    <row r="88" spans="1:13" s="6" customFormat="1" ht="21.95" customHeight="1">
      <c r="A88" s="26" t="s">
        <v>589</v>
      </c>
      <c r="B88" s="34">
        <v>162119</v>
      </c>
      <c r="C88" s="34">
        <v>10145</v>
      </c>
      <c r="D88" s="34">
        <v>3319</v>
      </c>
      <c r="E88" s="34">
        <v>5589</v>
      </c>
      <c r="F88" s="34">
        <v>5516</v>
      </c>
      <c r="G88" s="34">
        <v>5973</v>
      </c>
      <c r="H88" s="34">
        <v>15610</v>
      </c>
      <c r="I88" s="34">
        <v>2751</v>
      </c>
      <c r="J88" s="34">
        <v>53721</v>
      </c>
      <c r="K88" s="34">
        <v>1278</v>
      </c>
      <c r="L88" s="35">
        <v>58217</v>
      </c>
      <c r="M88" s="82"/>
    </row>
    <row r="89" spans="1:13" s="208" customFormat="1" ht="21.95" customHeight="1">
      <c r="A89" s="26" t="s">
        <v>590</v>
      </c>
      <c r="B89" s="214">
        <v>167227</v>
      </c>
      <c r="C89" s="214">
        <v>9767</v>
      </c>
      <c r="D89" s="214">
        <v>3265</v>
      </c>
      <c r="E89" s="214">
        <v>5333</v>
      </c>
      <c r="F89" s="214">
        <v>5885</v>
      </c>
      <c r="G89" s="214">
        <v>5737</v>
      </c>
      <c r="H89" s="214">
        <v>15763</v>
      </c>
      <c r="I89" s="214">
        <v>2905</v>
      </c>
      <c r="J89" s="214">
        <v>53877</v>
      </c>
      <c r="K89" s="214">
        <v>1169</v>
      </c>
      <c r="L89" s="215">
        <v>63526</v>
      </c>
      <c r="M89" s="82"/>
    </row>
    <row r="90" spans="1:13" s="208" customFormat="1" ht="21.95" customHeight="1">
      <c r="A90" s="26" t="s">
        <v>776</v>
      </c>
      <c r="B90" s="71">
        <v>166408</v>
      </c>
      <c r="C90" s="71">
        <v>10050</v>
      </c>
      <c r="D90" s="71">
        <v>3152</v>
      </c>
      <c r="E90" s="71">
        <v>5812</v>
      </c>
      <c r="F90" s="71">
        <v>5958</v>
      </c>
      <c r="G90" s="71">
        <v>5845</v>
      </c>
      <c r="H90" s="71">
        <v>15107</v>
      </c>
      <c r="I90" s="71">
        <v>2488</v>
      </c>
      <c r="J90" s="71">
        <v>51888</v>
      </c>
      <c r="K90" s="71">
        <v>1073</v>
      </c>
      <c r="L90" s="72">
        <v>65035</v>
      </c>
      <c r="M90" s="82"/>
    </row>
    <row r="91" spans="1:13" s="208" customFormat="1" ht="21.95" customHeight="1">
      <c r="A91" s="26" t="s">
        <v>777</v>
      </c>
      <c r="B91" s="263">
        <v>167191</v>
      </c>
      <c r="C91" s="263">
        <v>9804</v>
      </c>
      <c r="D91" s="263">
        <v>2798</v>
      </c>
      <c r="E91" s="263">
        <v>5664</v>
      </c>
      <c r="F91" s="263">
        <v>5656</v>
      </c>
      <c r="G91" s="263">
        <v>6873</v>
      </c>
      <c r="H91" s="263">
        <v>15518</v>
      </c>
      <c r="I91" s="263">
        <v>2812</v>
      </c>
      <c r="J91" s="263">
        <v>50963</v>
      </c>
      <c r="K91" s="263">
        <v>1074</v>
      </c>
      <c r="L91" s="266">
        <v>66029</v>
      </c>
      <c r="M91" s="82"/>
    </row>
    <row r="92" spans="1:13" s="208" customFormat="1" ht="21.95" customHeight="1">
      <c r="A92" s="26" t="s">
        <v>778</v>
      </c>
      <c r="B92" s="263">
        <v>155034</v>
      </c>
      <c r="C92" s="263">
        <v>9199</v>
      </c>
      <c r="D92" s="263">
        <v>2480</v>
      </c>
      <c r="E92" s="263">
        <v>4739</v>
      </c>
      <c r="F92" s="263">
        <v>5144</v>
      </c>
      <c r="G92" s="263">
        <v>6128</v>
      </c>
      <c r="H92" s="263">
        <v>14922</v>
      </c>
      <c r="I92" s="263">
        <v>2506</v>
      </c>
      <c r="J92" s="263">
        <v>49754</v>
      </c>
      <c r="K92" s="263">
        <v>892</v>
      </c>
      <c r="L92" s="266">
        <v>59270</v>
      </c>
      <c r="M92" s="82"/>
    </row>
    <row r="93" spans="1:13" s="208" customFormat="1" ht="21.95" customHeight="1">
      <c r="A93" s="26" t="s">
        <v>779</v>
      </c>
      <c r="B93" s="263">
        <v>151820</v>
      </c>
      <c r="C93" s="263">
        <v>9882</v>
      </c>
      <c r="D93" s="263">
        <v>2736</v>
      </c>
      <c r="E93" s="263">
        <v>5339</v>
      </c>
      <c r="F93" s="263">
        <v>4901</v>
      </c>
      <c r="G93" s="263">
        <v>6387</v>
      </c>
      <c r="H93" s="263">
        <v>14290</v>
      </c>
      <c r="I93" s="263">
        <v>2914</v>
      </c>
      <c r="J93" s="263">
        <v>46469</v>
      </c>
      <c r="K93" s="263">
        <v>993</v>
      </c>
      <c r="L93" s="266">
        <v>57909</v>
      </c>
      <c r="M93" s="82"/>
    </row>
    <row r="94" spans="1:13" s="208" customFormat="1" ht="21.95" customHeight="1">
      <c r="A94" s="26" t="s">
        <v>780</v>
      </c>
      <c r="B94" s="263">
        <v>150782</v>
      </c>
      <c r="C94" s="263">
        <v>9458</v>
      </c>
      <c r="D94" s="263">
        <v>2418</v>
      </c>
      <c r="E94" s="263">
        <v>5236</v>
      </c>
      <c r="F94" s="263">
        <v>4438</v>
      </c>
      <c r="G94" s="263">
        <v>5892</v>
      </c>
      <c r="H94" s="263">
        <v>13893</v>
      </c>
      <c r="I94" s="263">
        <v>2910</v>
      </c>
      <c r="J94" s="263">
        <v>49226</v>
      </c>
      <c r="K94" s="263">
        <v>970</v>
      </c>
      <c r="L94" s="266">
        <v>56341</v>
      </c>
      <c r="M94" s="82"/>
    </row>
    <row r="95" spans="1:13" s="208" customFormat="1" ht="21.95" customHeight="1" thickBot="1">
      <c r="A95" s="27" t="s">
        <v>781</v>
      </c>
      <c r="B95" s="101">
        <v>148350</v>
      </c>
      <c r="C95" s="101">
        <v>8847</v>
      </c>
      <c r="D95" s="101">
        <v>2835</v>
      </c>
      <c r="E95" s="101">
        <v>5114</v>
      </c>
      <c r="F95" s="101">
        <v>4842</v>
      </c>
      <c r="G95" s="101">
        <v>6355</v>
      </c>
      <c r="H95" s="101">
        <v>12964</v>
      </c>
      <c r="I95" s="101">
        <v>2479</v>
      </c>
      <c r="J95" s="101">
        <v>46890</v>
      </c>
      <c r="K95" s="101">
        <v>791</v>
      </c>
      <c r="L95" s="102">
        <v>57233</v>
      </c>
      <c r="M95" s="82"/>
    </row>
    <row r="96" spans="1:13" ht="18" customHeight="1">
      <c r="A96" s="9"/>
      <c r="B96" s="82"/>
      <c r="C96" s="82"/>
      <c r="D96" s="8"/>
      <c r="E96" s="82"/>
      <c r="F96" s="8"/>
      <c r="G96" s="564" t="s">
        <v>362</v>
      </c>
      <c r="H96" s="564"/>
      <c r="I96" s="564"/>
      <c r="J96" s="564"/>
      <c r="K96" s="564"/>
      <c r="L96" s="564"/>
    </row>
    <row r="97" spans="1:12" ht="19.5" customHeight="1">
      <c r="A97" s="9"/>
      <c r="B97" s="82"/>
      <c r="C97" s="82"/>
      <c r="D97" s="82"/>
      <c r="E97" s="82"/>
      <c r="F97" s="82"/>
      <c r="G97" s="82"/>
      <c r="H97" s="8"/>
      <c r="I97" s="8"/>
      <c r="J97" s="82"/>
      <c r="K97" s="8"/>
      <c r="L97" s="82"/>
    </row>
    <row r="98" spans="1:12" ht="19.5" customHeight="1">
      <c r="A98" s="9"/>
      <c r="B98" s="82"/>
      <c r="C98" s="82"/>
      <c r="D98" s="82"/>
      <c r="E98" s="82"/>
      <c r="F98" s="82"/>
      <c r="G98" s="82"/>
      <c r="H98" s="8"/>
      <c r="I98" s="8"/>
      <c r="J98" s="82"/>
      <c r="K98" s="8"/>
      <c r="L98" s="82"/>
    </row>
    <row r="99" spans="1:12" ht="19.5" customHeight="1">
      <c r="A99" s="9"/>
      <c r="B99" s="82"/>
      <c r="C99" s="82"/>
      <c r="D99" s="82"/>
      <c r="E99" s="82"/>
      <c r="F99" s="82"/>
      <c r="G99" s="82"/>
      <c r="H99" s="8"/>
      <c r="I99" s="8"/>
      <c r="J99" s="82"/>
      <c r="K99" s="8"/>
      <c r="L99" s="82"/>
    </row>
    <row r="100" spans="1:12">
      <c r="G100" s="4"/>
      <c r="H100" s="4"/>
      <c r="I100" s="4"/>
      <c r="J100" s="4"/>
      <c r="K100" s="4"/>
      <c r="L100" s="4"/>
    </row>
  </sheetData>
  <mergeCells count="4">
    <mergeCell ref="G48:L48"/>
    <mergeCell ref="A1:D1"/>
    <mergeCell ref="A49:D49"/>
    <mergeCell ref="G96:L96"/>
  </mergeCells>
  <phoneticPr fontId="2"/>
  <pageMargins left="0.78740157480314965" right="0.78740157480314965" top="0.78740157480314965" bottom="0.39370078740157483" header="0.51181102362204722" footer="0.31496062992125984"/>
  <pageSetup paperSize="9" firstPageNumber="176" pageOrder="overThenDown" orientation="portrait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表-児童生徒数の推移</vt:lpstr>
      <vt:lpstr>100学校数､在学者数及び教員数</vt:lpstr>
      <vt:lpstr>101小学校一覧102小学校の概況</vt:lpstr>
      <vt:lpstr>103中学校一覧104中学校の概況</vt:lpstr>
      <vt:lpstr>105高等学校一覧106高等学校の概況</vt:lpstr>
      <vt:lpstr>107幼稚園一覧108幼稚園の概況</vt:lpstr>
      <vt:lpstr>109卒業の状況（中学校） (1)産業別就職者数</vt:lpstr>
      <vt:lpstr>109(2)卒業後の進路</vt:lpstr>
      <vt:lpstr>110図書分類別蔵書冊数・111利用状況</vt:lpstr>
      <vt:lpstr>112町民会館会場別使用状況</vt:lpstr>
      <vt:lpstr>113町民会館行事別使用状況</vt:lpstr>
      <vt:lpstr>114ﾄﾚｾﾝ115ｽﾎﾟｾﾝ116あさひ体育ｾﾝﾀｰ用状況 </vt:lpstr>
      <vt:lpstr>117B&amp;G118ﾘﾘｰ山ｽｷｰ場119ﾊﾟｰｸｺﾞﾙﾌ場利用</vt:lpstr>
      <vt:lpstr>120ｺﾐｭﾆﾃｨｾﾝﾀｰ利用状況121博物館等入館者状況</vt:lpstr>
      <vt:lpstr>122ﾏﾅﾋﾞﾃｨｰｾﾝﾀｰ利用状況</vt:lpstr>
      <vt:lpstr>'100学校数､在学者数及び教員数'!Print_Area</vt:lpstr>
      <vt:lpstr>'101小学校一覧102小学校の概況'!Print_Area</vt:lpstr>
      <vt:lpstr>'103中学校一覧104中学校の概況'!Print_Area</vt:lpstr>
      <vt:lpstr>'105高等学校一覧106高等学校の概況'!Print_Area</vt:lpstr>
      <vt:lpstr>'107幼稚園一覧108幼稚園の概況'!Print_Area</vt:lpstr>
      <vt:lpstr>'109(2)卒業後の進路'!Print_Area</vt:lpstr>
      <vt:lpstr>'109卒業の状況（中学校） (1)産業別就職者数'!Print_Area</vt:lpstr>
      <vt:lpstr>'110図書分類別蔵書冊数・111利用状況'!Print_Area</vt:lpstr>
      <vt:lpstr>'112町民会館会場別使用状況'!Print_Area</vt:lpstr>
      <vt:lpstr>'113町民会館行事別使用状況'!Print_Area</vt:lpstr>
      <vt:lpstr>'114ﾄﾚｾﾝ115ｽﾎﾟｾﾝ116あさひ体育ｾﾝﾀｰ用状況 '!Print_Area</vt:lpstr>
      <vt:lpstr>'120ｺﾐｭﾆﾃｨｾﾝﾀｰ利用状況121博物館等入館者状況'!Print_Area</vt:lpstr>
      <vt:lpstr>'122ﾏﾅﾋﾞﾃｨｰｾﾝﾀｰ利用状況'!Print_Area</vt:lpstr>
      <vt:lpstr>'表-児童生徒数の推移'!Print_Area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bihoroa024</cp:lastModifiedBy>
  <cp:lastPrinted>2019-01-08T02:45:22Z</cp:lastPrinted>
  <dcterms:created xsi:type="dcterms:W3CDTF">2005-10-03T07:29:54Z</dcterms:created>
  <dcterms:modified xsi:type="dcterms:W3CDTF">2019-01-08T04:45:16Z</dcterms:modified>
</cp:coreProperties>
</file>