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omments6.xml" ContentType="application/vnd.openxmlformats-officedocument.spreadsheetml.comments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omments7.xml" ContentType="application/vnd.openxmlformats-officedocument.spreadsheetml.comments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20" windowWidth="20520" windowHeight="4065"/>
  </bookViews>
  <sheets>
    <sheet name="5人口の推移" sheetId="1" r:id="rId1"/>
    <sheet name="6国勢調査(1)世帯と人口" sheetId="2" r:id="rId2"/>
    <sheet name="6(2)年齢別人口" sheetId="3" r:id="rId3"/>
    <sheet name="6(3)年齢構造指数" sheetId="4" r:id="rId4"/>
    <sheet name="表-年齢別人口割合の推移" sheetId="34" r:id="rId5"/>
    <sheet name="6(4)地域別人口及び世帯数" sheetId="5" r:id="rId6"/>
    <sheet name="6(5)地域別人口の推移" sheetId="33" r:id="rId7"/>
    <sheet name="6(6)都市計画用途地域内外別人口・6(7)人口集中地区人口" sheetId="6" r:id="rId8"/>
    <sheet name="6(8)人口ﾋﾟﾗﾐｯﾄ" sheetId="40" r:id="rId9"/>
    <sheet name="6(9)年齢男女別人口" sheetId="8" r:id="rId10"/>
    <sheet name="6(10)年齢各歳男女別人口" sheetId="9" r:id="rId11"/>
    <sheet name="6(11)配偶関係年齢別等人口" sheetId="10" r:id="rId12"/>
    <sheet name="6(12)世帯の種類別世帯数等" sheetId="11" r:id="rId13"/>
    <sheet name="6(13)労働力状態等" sheetId="12" r:id="rId14"/>
    <sheet name="6(14)家族類型別一般世帯数等" sheetId="13" r:id="rId15"/>
    <sheet name="表-核家族世帯の構成割合" sheetId="36" r:id="rId16"/>
    <sheet name="表-産業別就業者数の推移等" sheetId="41" r:id="rId17"/>
    <sheet name="6(15)産業別、男女別15歳以上就業者数" sheetId="14" r:id="rId18"/>
    <sheet name="6(16)産業別､年齢別15歳以上就業者数" sheetId="15" r:id="rId19"/>
    <sheet name="6(17)産業､従業上の地位別15歳以上就業者数" sheetId="16" r:id="rId20"/>
    <sheet name="表-従業上の地位別就業者数割合" sheetId="38" r:id="rId21"/>
    <sheet name="6(18)年齢別､男女別就業者及び通学者" sheetId="17" r:id="rId22"/>
    <sheet name="6(19)住宅の所有別世帯数" sheetId="18" r:id="rId23"/>
    <sheet name="7住民基本台帳人口・8人口動態" sheetId="42" r:id="rId24"/>
    <sheet name="表-人口動態の推移" sheetId="39" r:id="rId25"/>
    <sheet name="9月別人口動態" sheetId="21" r:id="rId26"/>
    <sheet name="10道内広域生活圏別人口移動状況" sheetId="44" r:id="rId27"/>
    <sheet name="Sheet1" sheetId="45" r:id="rId28"/>
  </sheets>
  <definedNames>
    <definedName name="OLE_LINK2" localSheetId="17">'6(15)産業別、男女別15歳以上就業者数'!#REF!</definedName>
    <definedName name="_xlnm.Print_Area" localSheetId="0">'5人口の推移'!$A$1:$F$149</definedName>
    <definedName name="_xlnm.Print_Area" localSheetId="11">'6(11)配偶関係年齢別等人口'!$A$1:$F$81</definedName>
    <definedName name="_xlnm.Print_Area" localSheetId="13">'6(13)労働力状態等'!$A$1:$K$45</definedName>
    <definedName name="_xlnm.Print_Area" localSheetId="14">'6(14)家族類型別一般世帯数等'!$A$1:$H$120</definedName>
    <definedName name="_xlnm.Print_Area" localSheetId="17">'6(15)産業別、男女別15歳以上就業者数'!$A$1:$AA$40</definedName>
    <definedName name="_xlnm.Print_Area" localSheetId="18">'6(16)産業別､年齢別15歳以上就業者数'!$A$1:$Q$38</definedName>
    <definedName name="_xlnm.Print_Area" localSheetId="19">'6(17)産業､従業上の地位別15歳以上就業者数'!$A$1:$K$24</definedName>
    <definedName name="_xlnm.Print_Area" localSheetId="21">'6(18)年齢別､男女別就業者及び通学者'!$A$1:$O$55</definedName>
    <definedName name="_xlnm.Print_Area" localSheetId="2">'6(2)年齢別人口'!$A$1:$I$48</definedName>
    <definedName name="_xlnm.Print_Area" localSheetId="3">'6(3)年齢構造指数'!$A$1:$E$46</definedName>
    <definedName name="_xlnm.Print_Area" localSheetId="5">'6(4)地域別人口及び世帯数'!$A$1:$G$70</definedName>
    <definedName name="_xlnm.Print_Area" localSheetId="6">'6(5)地域別人口の推移'!$A$1:$G$70</definedName>
    <definedName name="_xlnm.Print_Area" localSheetId="7">'6(6)都市計画用途地域内外別人口・6(7)人口集中地区人口'!$A$1:$R$34</definedName>
    <definedName name="_xlnm.Print_Area" localSheetId="8">'6(8)人口ﾋﾟﾗﾐｯﾄ'!$A$1:$I$126</definedName>
    <definedName name="_xlnm.Print_Area" localSheetId="1">'6国勢調査(1)世帯と人口'!$A$1:$I$25</definedName>
    <definedName name="_xlnm.Print_Area" localSheetId="23">'7住民基本台帳人口・8人口動態'!$A$1:$J$123</definedName>
    <definedName name="_xlnm.Print_Area" localSheetId="25">'9月別人口動態'!$A$1:$I$19</definedName>
    <definedName name="_xlnm.Print_Area" localSheetId="27">Sheet1!$A$1</definedName>
    <definedName name="_xlnm.Print_Area" localSheetId="15">'表-核家族世帯の構成割合'!$A$1:$I$57</definedName>
    <definedName name="_xlnm.Print_Area" localSheetId="16">'表-産業別就業者数の推移等'!$A$1:$I$60</definedName>
    <definedName name="_xlnm.Print_Area" localSheetId="4">'表-年齢別人口割合の推移'!$A$1:$I$58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I7" i="21" l="1"/>
  <c r="I8" i="21"/>
  <c r="I9" i="21"/>
  <c r="I10" i="21"/>
  <c r="I11" i="21"/>
  <c r="I12" i="21"/>
  <c r="I13" i="21"/>
  <c r="I14" i="21"/>
  <c r="I15" i="21"/>
  <c r="I16" i="21"/>
  <c r="I17" i="21"/>
  <c r="I6" i="21"/>
  <c r="D18" i="21"/>
  <c r="E18" i="21"/>
  <c r="F18" i="21"/>
  <c r="G18" i="21"/>
  <c r="I18" i="21"/>
  <c r="C18" i="21"/>
  <c r="B11" i="38" l="1"/>
  <c r="B10" i="38"/>
  <c r="B9" i="38"/>
  <c r="B8" i="38"/>
  <c r="B7" i="38"/>
  <c r="B6" i="38"/>
  <c r="B5" i="38"/>
  <c r="B4" i="38"/>
  <c r="B3" i="38"/>
  <c r="B12" i="38"/>
  <c r="C12" i="38"/>
  <c r="K37" i="41"/>
  <c r="K34" i="41"/>
  <c r="K36" i="41"/>
  <c r="K41" i="41"/>
  <c r="K40" i="41"/>
  <c r="K39" i="41"/>
  <c r="K32" i="41"/>
  <c r="K31" i="41"/>
  <c r="K42" i="41"/>
  <c r="K38" i="41"/>
  <c r="K33" i="41"/>
  <c r="K35" i="41"/>
  <c r="L43" i="41"/>
  <c r="N34" i="41"/>
  <c r="N33" i="41"/>
  <c r="N32" i="41"/>
  <c r="N31" i="41"/>
  <c r="N35" i="41"/>
  <c r="O35" i="41"/>
  <c r="E4" i="36"/>
  <c r="D4" i="36"/>
  <c r="C4" i="36"/>
  <c r="B4" i="36"/>
  <c r="K43" i="41" l="1"/>
  <c r="Q34" i="6"/>
  <c r="O34" i="6"/>
  <c r="M34" i="6"/>
  <c r="G34" i="6"/>
  <c r="M89" i="40" l="1"/>
  <c r="O89" i="40"/>
  <c r="Y28" i="8" l="1"/>
  <c r="X28" i="8"/>
  <c r="W28" i="8"/>
  <c r="O120" i="40"/>
  <c r="M120" i="40"/>
  <c r="O57" i="40"/>
  <c r="M57" i="40"/>
  <c r="O24" i="40"/>
  <c r="M24" i="40"/>
  <c r="C8" i="34" l="1"/>
  <c r="C12" i="34"/>
  <c r="B12" i="34"/>
  <c r="D12" i="34"/>
  <c r="B11" i="34"/>
  <c r="C11" i="34"/>
  <c r="D11" i="34"/>
  <c r="B10" i="34"/>
  <c r="C10" i="34"/>
  <c r="D10" i="34"/>
  <c r="B9" i="34"/>
  <c r="C9" i="34"/>
  <c r="D9" i="34"/>
  <c r="B8" i="34"/>
  <c r="D8" i="34"/>
  <c r="B7" i="34"/>
  <c r="C7" i="34"/>
  <c r="D7" i="34"/>
  <c r="B6" i="34"/>
  <c r="C6" i="34"/>
  <c r="D6" i="34"/>
  <c r="B5" i="34"/>
  <c r="C5" i="34"/>
  <c r="D5" i="34"/>
  <c r="B4" i="34"/>
  <c r="C4" i="34"/>
  <c r="D4" i="34"/>
  <c r="B3" i="34"/>
  <c r="C3" i="34"/>
  <c r="D3" i="34"/>
  <c r="B2" i="34"/>
  <c r="C2" i="34"/>
  <c r="D2" i="34"/>
  <c r="D13" i="34"/>
  <c r="C13" i="34"/>
  <c r="B13" i="34"/>
  <c r="E15" i="4"/>
  <c r="D15" i="4"/>
  <c r="C15" i="4"/>
  <c r="B15" i="4"/>
  <c r="C128" i="1" l="1"/>
  <c r="C122" i="1"/>
  <c r="C99" i="1"/>
  <c r="C142" i="1"/>
  <c r="F142" i="1" s="1"/>
  <c r="C141" i="1"/>
  <c r="F141" i="1" s="1"/>
  <c r="C140" i="1"/>
  <c r="F138" i="1"/>
  <c r="F25" i="2" l="1"/>
  <c r="C25" i="2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41" i="33"/>
  <c r="F42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E44" i="5"/>
  <c r="C43" i="3"/>
  <c r="C41" i="3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  <c r="C66" i="1"/>
  <c r="F66" i="1"/>
  <c r="C106" i="1"/>
  <c r="C107" i="1"/>
  <c r="C108" i="1"/>
  <c r="C114" i="1"/>
  <c r="C115" i="1"/>
  <c r="C116" i="1"/>
  <c r="C117" i="1"/>
  <c r="C118" i="1"/>
  <c r="C119" i="1"/>
  <c r="C120" i="1"/>
  <c r="C121" i="1"/>
  <c r="C123" i="1"/>
  <c r="C124" i="1"/>
  <c r="C125" i="1"/>
  <c r="C126" i="1"/>
  <c r="C127" i="1"/>
  <c r="C129" i="1"/>
  <c r="C130" i="1"/>
  <c r="C131" i="1"/>
  <c r="C132" i="1"/>
  <c r="C133" i="1"/>
  <c r="C134" i="1"/>
  <c r="C135" i="1"/>
  <c r="C136" i="1"/>
  <c r="C105" i="1"/>
  <c r="C34" i="1"/>
  <c r="C40" i="1"/>
  <c r="C41" i="1"/>
  <c r="C42" i="1"/>
  <c r="C43" i="1"/>
  <c r="C44" i="1"/>
  <c r="C45" i="1"/>
  <c r="C46" i="1"/>
  <c r="C47" i="1"/>
  <c r="C48" i="1"/>
  <c r="C49" i="1"/>
  <c r="C50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7" i="1"/>
  <c r="C68" i="1"/>
  <c r="C69" i="1"/>
  <c r="C75" i="1"/>
  <c r="C76" i="1"/>
  <c r="C77" i="1"/>
  <c r="C78" i="1"/>
  <c r="C79" i="1"/>
  <c r="C80" i="1"/>
  <c r="C81" i="1"/>
  <c r="C82" i="1"/>
  <c r="C83" i="1"/>
  <c r="C84" i="1"/>
  <c r="C85" i="1"/>
  <c r="C86" i="1"/>
  <c r="C88" i="1"/>
  <c r="C89" i="1"/>
  <c r="C90" i="1"/>
  <c r="C91" i="1"/>
  <c r="C92" i="1"/>
  <c r="C94" i="1"/>
  <c r="C95" i="1"/>
  <c r="C96" i="1"/>
  <c r="C97" i="1"/>
  <c r="C98" i="1"/>
  <c r="C100" i="1"/>
  <c r="C101" i="1"/>
  <c r="C102" i="1"/>
  <c r="C103" i="1"/>
  <c r="C104" i="1"/>
  <c r="C3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6" i="1"/>
  <c r="J6" i="6"/>
  <c r="V28" i="8"/>
  <c r="U28" i="8"/>
  <c r="T28" i="8"/>
  <c r="E14" i="4"/>
  <c r="E13" i="4"/>
  <c r="E12" i="4"/>
  <c r="E11" i="4"/>
  <c r="E10" i="4"/>
  <c r="E9" i="4"/>
  <c r="E8" i="4"/>
  <c r="E7" i="4"/>
  <c r="E6" i="4"/>
  <c r="E5" i="4"/>
  <c r="E4" i="4"/>
  <c r="D14" i="4"/>
  <c r="D13" i="4"/>
  <c r="D12" i="4"/>
  <c r="D11" i="4"/>
  <c r="D10" i="4"/>
  <c r="D9" i="4"/>
  <c r="D8" i="4"/>
  <c r="D7" i="4"/>
  <c r="D6" i="4"/>
  <c r="D5" i="4"/>
  <c r="D4" i="4"/>
  <c r="C14" i="4"/>
  <c r="C13" i="4"/>
  <c r="C12" i="4"/>
  <c r="C11" i="4"/>
  <c r="C10" i="4"/>
  <c r="C9" i="4"/>
  <c r="C8" i="4"/>
  <c r="C7" i="4"/>
  <c r="C6" i="4"/>
  <c r="C5" i="4"/>
  <c r="C4" i="4"/>
  <c r="B14" i="4"/>
  <c r="B13" i="4"/>
  <c r="B12" i="4"/>
  <c r="B11" i="4"/>
  <c r="B10" i="4"/>
  <c r="B9" i="4"/>
  <c r="B8" i="4"/>
  <c r="B7" i="4"/>
  <c r="B6" i="4"/>
  <c r="B5" i="4"/>
  <c r="B4" i="4"/>
  <c r="C40" i="3"/>
  <c r="C39" i="3"/>
  <c r="C38" i="3"/>
  <c r="C37" i="3"/>
  <c r="C36" i="3"/>
  <c r="B43" i="3"/>
  <c r="B41" i="3"/>
  <c r="B40" i="3"/>
  <c r="B39" i="3"/>
  <c r="B38" i="3"/>
  <c r="B37" i="3"/>
  <c r="B36" i="3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F136" i="1"/>
  <c r="F135" i="1"/>
  <c r="F133" i="1"/>
  <c r="F132" i="1"/>
  <c r="F131" i="1"/>
  <c r="F130" i="1"/>
  <c r="F127" i="1"/>
  <c r="F126" i="1"/>
  <c r="F125" i="1"/>
  <c r="F124" i="1"/>
  <c r="F123" i="1"/>
  <c r="F121" i="1"/>
  <c r="F120" i="1"/>
  <c r="F119" i="1"/>
  <c r="F118" i="1"/>
  <c r="F117" i="1"/>
  <c r="F115" i="1"/>
  <c r="F114" i="1"/>
  <c r="F108" i="1"/>
  <c r="F107" i="1"/>
  <c r="F106" i="1"/>
  <c r="F104" i="1"/>
  <c r="F103" i="1"/>
  <c r="F102" i="1"/>
  <c r="F101" i="1"/>
  <c r="F100" i="1"/>
  <c r="F98" i="1"/>
  <c r="F97" i="1"/>
  <c r="F96" i="1"/>
  <c r="F95" i="1"/>
  <c r="F94" i="1"/>
  <c r="F92" i="1"/>
  <c r="F91" i="1"/>
  <c r="F90" i="1"/>
  <c r="F89" i="1"/>
  <c r="F88" i="1"/>
  <c r="F86" i="1"/>
  <c r="F85" i="1"/>
  <c r="F84" i="1"/>
  <c r="F83" i="1"/>
  <c r="F82" i="1"/>
  <c r="F80" i="1"/>
  <c r="F79" i="1"/>
  <c r="F78" i="1"/>
  <c r="F77" i="1"/>
  <c r="F76" i="1"/>
  <c r="F69" i="1"/>
  <c r="F68" i="1"/>
  <c r="F67" i="1"/>
  <c r="F65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H25" i="2" l="1"/>
</calcChain>
</file>

<file path=xl/comments1.xml><?xml version="1.0" encoding="utf-8"?>
<comments xmlns="http://schemas.openxmlformats.org/spreadsheetml/2006/main">
  <authors>
    <author>bihoro026</author>
  </authors>
  <commentLis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グラフ用年数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C8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  <comment ref="C12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</commentList>
</comments>
</file>

<file path=xl/comments3.xml><?xml version="1.0" encoding="utf-8"?>
<comments xmlns="http://schemas.openxmlformats.org/spreadsheetml/2006/main">
  <authors>
    <author>bihoro026</author>
  </authors>
  <commentList>
    <comment ref="L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35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35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67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67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98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98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4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5.xml><?xml version="1.0" encoding="utf-8"?>
<comments xmlns="http://schemas.openxmlformats.org/spreadsheetml/2006/main">
  <authors>
    <author>bihoro026</author>
  </authors>
  <commentList>
    <comment ref="K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  <comment ref="J3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  <comment ref="N3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comments6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7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sharedStrings.xml><?xml version="1.0" encoding="utf-8"?>
<sst xmlns="http://schemas.openxmlformats.org/spreadsheetml/2006/main" count="2381" uniqueCount="1056">
  <si>
    <r>
      <t xml:space="preserve">         　</t>
    </r>
    <r>
      <rPr>
        <sz val="5"/>
        <rFont val="ＭＳ 明朝"/>
        <family val="1"/>
        <charset val="128"/>
      </rPr>
      <t>人</t>
    </r>
  </si>
  <si>
    <r>
      <t xml:space="preserve">    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</si>
  <si>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人</t>
    </r>
  </si>
  <si>
    <t>年　　度</t>
    <phoneticPr fontId="4"/>
  </si>
  <si>
    <t>世帯</t>
    <phoneticPr fontId="4"/>
  </si>
  <si>
    <t>人　　　　　　　　口</t>
    <phoneticPr fontId="4"/>
  </si>
  <si>
    <t>男</t>
    <phoneticPr fontId="4"/>
  </si>
  <si>
    <t>女</t>
    <phoneticPr fontId="4"/>
  </si>
  <si>
    <t>総　　数</t>
    <phoneticPr fontId="4"/>
  </si>
  <si>
    <t>世帯数</t>
    <phoneticPr fontId="4"/>
  </si>
  <si>
    <t>１ 世 帯</t>
    <phoneticPr fontId="4"/>
  </si>
  <si>
    <t>平均人員</t>
    <phoneticPr fontId="4"/>
  </si>
  <si>
    <t xml:space="preserve">         ･･･</t>
  </si>
  <si>
    <r>
      <t xml:space="preserve">       </t>
    </r>
    <r>
      <rPr>
        <sz val="5"/>
        <rFont val="ＭＳ 明朝"/>
        <family val="1"/>
        <charset val="128"/>
      </rPr>
      <t>％</t>
    </r>
  </si>
  <si>
    <t xml:space="preserve">     ･･･</t>
  </si>
  <si>
    <t>　　･･･</t>
  </si>
  <si>
    <t>対前回増加率</t>
    <phoneticPr fontId="4"/>
  </si>
  <si>
    <t>人　　　　　　　口</t>
    <phoneticPr fontId="4"/>
  </si>
  <si>
    <t>世　帯</t>
    <phoneticPr fontId="4"/>
  </si>
  <si>
    <t>人　口</t>
    <phoneticPr fontId="4"/>
  </si>
  <si>
    <t>総　数</t>
  </si>
  <si>
    <t>総　数</t>
    <phoneticPr fontId="4"/>
  </si>
  <si>
    <t>年　　次</t>
    <phoneticPr fontId="4"/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</si>
  <si>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</si>
  <si>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</t>
    </r>
    <r>
      <rPr>
        <sz val="5"/>
        <rFont val="ＭＳ 明朝"/>
        <family val="1"/>
        <charset val="128"/>
      </rPr>
      <t>人</t>
    </r>
  </si>
  <si>
    <t>総人口</t>
    <phoneticPr fontId="4"/>
  </si>
  <si>
    <t>幼年人口</t>
    <phoneticPr fontId="4"/>
  </si>
  <si>
    <t>(０～14歳)</t>
    <phoneticPr fontId="4"/>
  </si>
  <si>
    <t>生産年齢人口</t>
    <phoneticPr fontId="4"/>
  </si>
  <si>
    <t>(15～64歳)</t>
    <phoneticPr fontId="4"/>
  </si>
  <si>
    <t>老年人口</t>
    <phoneticPr fontId="4"/>
  </si>
  <si>
    <t>(65歳以上)</t>
    <phoneticPr fontId="4"/>
  </si>
  <si>
    <t>人</t>
    <phoneticPr fontId="4"/>
  </si>
  <si>
    <t>×100</t>
  </si>
  <si>
    <t>老年人口指数　＝</t>
    <rPh sb="0" eb="2">
      <t>ロウネン</t>
    </rPh>
    <phoneticPr fontId="4"/>
  </si>
  <si>
    <t>老年人口</t>
    <rPh sb="0" eb="1">
      <t>ロウ</t>
    </rPh>
    <phoneticPr fontId="4"/>
  </si>
  <si>
    <t>幼年人口　＋　老年人口</t>
    <rPh sb="7" eb="9">
      <t>ロウネン</t>
    </rPh>
    <rPh sb="9" eb="11">
      <t>ジンコウ</t>
    </rPh>
    <phoneticPr fontId="4"/>
  </si>
  <si>
    <t>幼年人口</t>
    <rPh sb="0" eb="2">
      <t>ヨウネン</t>
    </rPh>
    <phoneticPr fontId="4"/>
  </si>
  <si>
    <t>従属人口指数　＝</t>
    <rPh sb="0" eb="2">
      <t>ジュウゾク</t>
    </rPh>
    <rPh sb="2" eb="3">
      <t>ニン</t>
    </rPh>
    <phoneticPr fontId="4"/>
  </si>
  <si>
    <t>老年化指数　　＝</t>
    <rPh sb="0" eb="2">
      <t>ロウネン</t>
    </rPh>
    <rPh sb="2" eb="3">
      <t>バ</t>
    </rPh>
    <phoneticPr fontId="4"/>
  </si>
  <si>
    <t>年　　　次</t>
    <phoneticPr fontId="4"/>
  </si>
  <si>
    <t>老年化指数</t>
    <phoneticPr fontId="4"/>
  </si>
  <si>
    <t>従属人口指数</t>
    <phoneticPr fontId="4"/>
  </si>
  <si>
    <t>老年人口指数</t>
    <phoneticPr fontId="4"/>
  </si>
  <si>
    <t>幼年人口指数</t>
    <phoneticPr fontId="4"/>
  </si>
  <si>
    <t>世帯人員</t>
  </si>
  <si>
    <t>世帯</t>
    <phoneticPr fontId="4"/>
  </si>
  <si>
    <t>総数</t>
    <phoneticPr fontId="4"/>
  </si>
  <si>
    <t>美里・日甜</t>
    <phoneticPr fontId="4"/>
  </si>
  <si>
    <t>鳥里１～４丁目</t>
    <phoneticPr fontId="4"/>
  </si>
  <si>
    <t>新町１～３丁目</t>
    <phoneticPr fontId="4"/>
  </si>
  <si>
    <t>仲町２丁目</t>
    <phoneticPr fontId="4"/>
  </si>
  <si>
    <t>仲１西</t>
    <phoneticPr fontId="4"/>
  </si>
  <si>
    <t>栄町１～４丁目</t>
    <phoneticPr fontId="4"/>
  </si>
  <si>
    <t>東町１～２丁目</t>
    <phoneticPr fontId="4"/>
  </si>
  <si>
    <t>美芳</t>
    <phoneticPr fontId="4"/>
  </si>
  <si>
    <t>三橋町１～２丁目</t>
    <phoneticPr fontId="4"/>
  </si>
  <si>
    <t>三橋南</t>
    <phoneticPr fontId="4"/>
  </si>
  <si>
    <t>青山北</t>
    <phoneticPr fontId="4"/>
  </si>
  <si>
    <t>青山南</t>
    <phoneticPr fontId="4"/>
  </si>
  <si>
    <t>青葉１丁目</t>
    <phoneticPr fontId="4"/>
  </si>
  <si>
    <t>青葉２丁目</t>
    <phoneticPr fontId="4"/>
  </si>
  <si>
    <t>稲美</t>
    <phoneticPr fontId="4"/>
  </si>
  <si>
    <t>旭団地</t>
    <phoneticPr fontId="4"/>
  </si>
  <si>
    <t>東栄・日の出・第１自官舎</t>
    <phoneticPr fontId="4"/>
  </si>
  <si>
    <t>美園団地・第２自官舎</t>
    <phoneticPr fontId="4"/>
  </si>
  <si>
    <t>東３条北１～４丁目</t>
    <phoneticPr fontId="4"/>
  </si>
  <si>
    <t>東３条南１～４丁目</t>
    <phoneticPr fontId="4"/>
  </si>
  <si>
    <t>東２条北１～４丁目</t>
    <phoneticPr fontId="4"/>
  </si>
  <si>
    <t>東２条南１～４丁目</t>
    <phoneticPr fontId="4"/>
  </si>
  <si>
    <t>東１条北１～４丁目</t>
    <phoneticPr fontId="4"/>
  </si>
  <si>
    <t>東１条南１～４丁目</t>
    <phoneticPr fontId="4"/>
  </si>
  <si>
    <t>大通北１～４丁目</t>
    <phoneticPr fontId="4"/>
  </si>
  <si>
    <t>大通南１～４丁目</t>
    <phoneticPr fontId="4"/>
  </si>
  <si>
    <t>西１条北１～４丁目</t>
    <phoneticPr fontId="4"/>
  </si>
  <si>
    <t>西１条南１～４丁目</t>
    <phoneticPr fontId="4"/>
  </si>
  <si>
    <t>西２条北１～４丁目</t>
    <phoneticPr fontId="4"/>
  </si>
  <si>
    <t>西２条南１～３丁目</t>
    <phoneticPr fontId="4"/>
  </si>
  <si>
    <t>東４条南２～４丁目</t>
    <phoneticPr fontId="4"/>
  </si>
  <si>
    <t>東１～東４条南５丁目</t>
    <phoneticPr fontId="4"/>
  </si>
  <si>
    <t>元町</t>
    <phoneticPr fontId="4"/>
  </si>
  <si>
    <t>元町北</t>
    <phoneticPr fontId="4"/>
  </si>
  <si>
    <t>野崎団地</t>
    <phoneticPr fontId="4"/>
  </si>
  <si>
    <t>緑ケ丘</t>
    <phoneticPr fontId="4"/>
  </si>
  <si>
    <t>上町</t>
    <phoneticPr fontId="4"/>
  </si>
  <si>
    <t>報徳</t>
    <phoneticPr fontId="4"/>
  </si>
  <si>
    <t>田中</t>
    <phoneticPr fontId="4"/>
  </si>
  <si>
    <t>日並</t>
    <phoneticPr fontId="4"/>
  </si>
  <si>
    <t>古梅</t>
    <phoneticPr fontId="4"/>
  </si>
  <si>
    <t>豊富</t>
    <phoneticPr fontId="4"/>
  </si>
  <si>
    <t>福住</t>
    <phoneticPr fontId="4"/>
  </si>
  <si>
    <t>都橋</t>
    <phoneticPr fontId="4"/>
  </si>
  <si>
    <t>駒生</t>
    <phoneticPr fontId="4"/>
  </si>
  <si>
    <t>野崎</t>
    <phoneticPr fontId="4"/>
  </si>
  <si>
    <t>美富</t>
    <phoneticPr fontId="4"/>
  </si>
  <si>
    <t>豊幌</t>
    <phoneticPr fontId="4"/>
  </si>
  <si>
    <t>登栄</t>
    <phoneticPr fontId="4"/>
  </si>
  <si>
    <t>栄森</t>
    <phoneticPr fontId="4"/>
  </si>
  <si>
    <t>美和</t>
    <phoneticPr fontId="4"/>
  </si>
  <si>
    <t>昭野</t>
    <phoneticPr fontId="4"/>
  </si>
  <si>
    <t>美禽</t>
    <phoneticPr fontId="4"/>
  </si>
  <si>
    <t>豊岡</t>
    <phoneticPr fontId="4"/>
  </si>
  <si>
    <t>高野</t>
    <phoneticPr fontId="4"/>
  </si>
  <si>
    <t>瑞治</t>
    <phoneticPr fontId="4"/>
  </si>
  <si>
    <t>自衛隊</t>
    <phoneticPr fontId="4"/>
  </si>
  <si>
    <t>療養所・緑の苑</t>
    <phoneticPr fontId="4"/>
  </si>
  <si>
    <t>地　　　　　　域</t>
    <phoneticPr fontId="4"/>
  </si>
  <si>
    <t>世　帯　人　員</t>
    <phoneticPr fontId="4"/>
  </si>
  <si>
    <t>地　　　　　域</t>
    <phoneticPr fontId="4"/>
  </si>
  <si>
    <t>地域名</t>
    <rPh sb="2" eb="3">
      <t>ナ</t>
    </rPh>
    <phoneticPr fontId="4"/>
  </si>
  <si>
    <t>平成17年</t>
    <rPh sb="0" eb="2">
      <t>ヘイセイ</t>
    </rPh>
    <rPh sb="4" eb="5">
      <t>ネン</t>
    </rPh>
    <phoneticPr fontId="4"/>
  </si>
  <si>
    <t>増減</t>
    <rPh sb="0" eb="2">
      <t>ゾウゲン</t>
    </rPh>
    <phoneticPr fontId="4"/>
  </si>
  <si>
    <r>
      <t xml:space="preserve">     </t>
    </r>
    <r>
      <rPr>
        <sz val="5"/>
        <rFont val="ＭＳ 明朝"/>
        <family val="1"/>
        <charset val="128"/>
      </rPr>
      <t>％</t>
    </r>
  </si>
  <si>
    <t xml:space="preserve">   ･･･</t>
  </si>
  <si>
    <t>都市計画用途地域</t>
    <phoneticPr fontId="4"/>
  </si>
  <si>
    <t>都市計画用途地域外</t>
    <phoneticPr fontId="4"/>
  </si>
  <si>
    <t>世　帯　人　員</t>
    <phoneticPr fontId="4"/>
  </si>
  <si>
    <t>町全域</t>
    <rPh sb="0" eb="1">
      <t>マチ</t>
    </rPh>
    <rPh sb="1" eb="3">
      <t>ゼンイキ</t>
    </rPh>
    <phoneticPr fontId="4"/>
  </si>
  <si>
    <t>年次</t>
    <phoneticPr fontId="4"/>
  </si>
  <si>
    <t>人　　　　　口</t>
    <phoneticPr fontId="4"/>
  </si>
  <si>
    <t>面　　　　　積</t>
    <phoneticPr fontId="4"/>
  </si>
  <si>
    <t>人口密度</t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</si>
  <si>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</si>
  <si>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</si>
  <si>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</si>
  <si>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</si>
  <si>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</si>
  <si>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</si>
  <si>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</si>
  <si>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</si>
  <si>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</si>
  <si>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</si>
  <si>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</si>
  <si>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</si>
  <si>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</si>
  <si>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</si>
  <si>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</si>
  <si>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</si>
  <si>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</si>
  <si>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</si>
  <si>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 xml:space="preserve">    －</t>
  </si>
  <si>
    <t>100 ～</t>
  </si>
  <si>
    <t>不  詳</t>
  </si>
  <si>
    <t>　和  60　年</t>
  </si>
  <si>
    <t>昭　和  50　年</t>
    <phoneticPr fontId="4"/>
  </si>
  <si>
    <t>昭　和  55　年</t>
    <phoneticPr fontId="4"/>
  </si>
  <si>
    <t>昭和　60　年</t>
  </si>
  <si>
    <t>昭　和　60　年</t>
    <rPh sb="0" eb="1">
      <t>アキラ</t>
    </rPh>
    <rPh sb="2" eb="3">
      <t>ワ</t>
    </rPh>
    <rPh sb="7" eb="8">
      <t>ネン</t>
    </rPh>
    <phoneticPr fontId="4"/>
  </si>
  <si>
    <t>人</t>
    <phoneticPr fontId="4"/>
  </si>
  <si>
    <r>
      <t xml:space="preserve">   　</t>
    </r>
    <r>
      <rPr>
        <sz val="5"/>
        <rFont val="ＭＳ 明朝"/>
        <family val="1"/>
        <charset val="128"/>
      </rPr>
      <t>人</t>
    </r>
  </si>
  <si>
    <t xml:space="preserve"> 100～</t>
  </si>
  <si>
    <t xml:space="preserve"> 不    詳</t>
  </si>
  <si>
    <r>
      <t xml:space="preserve">          </t>
    </r>
    <r>
      <rPr>
        <sz val="5"/>
        <rFont val="ＭＳ 明朝"/>
        <family val="1"/>
        <charset val="128"/>
      </rPr>
      <t>人</t>
    </r>
  </si>
  <si>
    <t>総　　数</t>
    <phoneticPr fontId="4"/>
  </si>
  <si>
    <t>未　　婚</t>
    <phoneticPr fontId="4"/>
  </si>
  <si>
    <t>離　　別</t>
    <phoneticPr fontId="4"/>
  </si>
  <si>
    <t>死　　別</t>
    <phoneticPr fontId="4"/>
  </si>
  <si>
    <r>
      <t xml:space="preserve">      </t>
    </r>
    <r>
      <rPr>
        <sz val="5"/>
        <rFont val="ＭＳ 明朝"/>
        <family val="1"/>
        <charset val="128"/>
      </rPr>
      <t>世帯</t>
    </r>
  </si>
  <si>
    <t xml:space="preserve">      －</t>
  </si>
  <si>
    <t>　　　　　－</t>
  </si>
  <si>
    <t>区              分</t>
    <phoneticPr fontId="4"/>
  </si>
  <si>
    <t>昭和　50　年</t>
  </si>
  <si>
    <t>昭和　55　年</t>
  </si>
  <si>
    <t>完全失業中</t>
    <phoneticPr fontId="4"/>
  </si>
  <si>
    <t>労働力総数</t>
    <phoneticPr fontId="4"/>
  </si>
  <si>
    <t>男子労働力総数</t>
    <phoneticPr fontId="4"/>
  </si>
  <si>
    <t>労働力人口</t>
    <phoneticPr fontId="4"/>
  </si>
  <si>
    <t>非労働力人口</t>
    <phoneticPr fontId="4"/>
  </si>
  <si>
    <t xml:space="preserve"> 核家族世帯</t>
  </si>
  <si>
    <t xml:space="preserve">        －</t>
  </si>
  <si>
    <t>夫婦のみの世帯</t>
  </si>
  <si>
    <t>夫婦と子供の世帯</t>
  </si>
  <si>
    <t>男親と子供の世帯</t>
  </si>
  <si>
    <t>女親と子供の世帯</t>
  </si>
  <si>
    <t>その他の親族世帯</t>
  </si>
  <si>
    <t>夫婦と両親の世帯</t>
  </si>
  <si>
    <t>夫婦とひとり親の世帯</t>
  </si>
  <si>
    <t>世帯</t>
    <phoneticPr fontId="4"/>
  </si>
  <si>
    <t>人</t>
    <phoneticPr fontId="4"/>
  </si>
  <si>
    <t>１世帯当たり</t>
    <phoneticPr fontId="4"/>
  </si>
  <si>
    <t>夫婦、子供と　　　　　両親の世帯</t>
    <phoneticPr fontId="4"/>
  </si>
  <si>
    <t>夫婦、子供と　　　　　ひとり親の世帯</t>
    <phoneticPr fontId="4"/>
  </si>
  <si>
    <t>夫婦と他の　　　　　　親族の世帯</t>
    <phoneticPr fontId="4"/>
  </si>
  <si>
    <t>夫婦、子供と　　　　　他の親族の世帯</t>
    <phoneticPr fontId="4"/>
  </si>
  <si>
    <t>夫婦、親と他の　　　　親族の世帯</t>
    <phoneticPr fontId="4"/>
  </si>
  <si>
    <t>兄弟姉妹のみの世帯</t>
    <phoneticPr fontId="4"/>
  </si>
  <si>
    <t>他に分類されない　　　親族の世帯</t>
    <phoneticPr fontId="4"/>
  </si>
  <si>
    <t>夫婦、子供、親と　　　他の親族の世帯</t>
    <phoneticPr fontId="4"/>
  </si>
  <si>
    <t>産業別就業者数の推移　折れ線グラフ</t>
  </si>
  <si>
    <t>産業分類別就業人口構成比　円グラフ</t>
  </si>
  <si>
    <t>　　　　　人</t>
  </si>
  <si>
    <t>第１次産業</t>
    <phoneticPr fontId="4"/>
  </si>
  <si>
    <t>漁業</t>
  </si>
  <si>
    <t>第２次産業</t>
    <phoneticPr fontId="4"/>
  </si>
  <si>
    <t>建設業</t>
  </si>
  <si>
    <t>製造業</t>
  </si>
  <si>
    <t>第３次産業</t>
    <phoneticPr fontId="4"/>
  </si>
  <si>
    <t>金融・保険業</t>
  </si>
  <si>
    <t>運輸・通信業</t>
  </si>
  <si>
    <t>電気・ガス</t>
  </si>
  <si>
    <t>サービス業</t>
  </si>
  <si>
    <t>分類不能の産業</t>
    <phoneticPr fontId="4"/>
  </si>
  <si>
    <t>平成   ７ 　年</t>
    <phoneticPr fontId="4"/>
  </si>
  <si>
    <t>構成比</t>
  </si>
  <si>
    <t>小売業</t>
  </si>
  <si>
    <t>区    分</t>
    <phoneticPr fontId="4"/>
  </si>
  <si>
    <t>総　　　数</t>
    <phoneticPr fontId="4"/>
  </si>
  <si>
    <t>雇用されている人</t>
  </si>
  <si>
    <t>などの役員</t>
  </si>
  <si>
    <t>のない業主</t>
  </si>
  <si>
    <t>従業者</t>
  </si>
  <si>
    <t>内職者</t>
  </si>
  <si>
    <r>
      <t xml:space="preserve">      </t>
    </r>
    <r>
      <rPr>
        <sz val="5"/>
        <rFont val="ＭＳ 明朝"/>
        <family val="1"/>
        <charset val="128"/>
      </rPr>
      <t>人</t>
    </r>
  </si>
  <si>
    <t>農業</t>
  </si>
  <si>
    <t>林業</t>
  </si>
  <si>
    <t>鉱業</t>
  </si>
  <si>
    <t>卸売・小売業</t>
  </si>
  <si>
    <t>公務</t>
  </si>
  <si>
    <t>他市町村</t>
  </si>
  <si>
    <t xml:space="preserve">     15   ～　 19</t>
  </si>
  <si>
    <t xml:space="preserve">     20   ～　 24</t>
  </si>
  <si>
    <t xml:space="preserve">     25   ～　 29</t>
  </si>
  <si>
    <t xml:space="preserve">     30   ～　 34</t>
  </si>
  <si>
    <t xml:space="preserve">     35   ～　 39</t>
  </si>
  <si>
    <t xml:space="preserve">     40   ～　 44</t>
  </si>
  <si>
    <t xml:space="preserve">     45   ～　 49</t>
  </si>
  <si>
    <t xml:space="preserve">     50   ～　 54</t>
  </si>
  <si>
    <t xml:space="preserve">     55   ～　 59</t>
  </si>
  <si>
    <t xml:space="preserve">     60   ～　 64</t>
  </si>
  <si>
    <t xml:space="preserve">     65   ～　 69</t>
  </si>
  <si>
    <t xml:space="preserve">     70   ～　 74</t>
  </si>
  <si>
    <t xml:space="preserve">     75   ～　 79</t>
  </si>
  <si>
    <t xml:space="preserve">     80   ～　 84</t>
  </si>
  <si>
    <t xml:space="preserve">     85   ～</t>
  </si>
  <si>
    <t>自市町村</t>
  </si>
  <si>
    <t>１世帯</t>
  </si>
  <si>
    <t>１　人</t>
  </si>
  <si>
    <t>当たり</t>
  </si>
  <si>
    <t>人　員</t>
  </si>
  <si>
    <t>畳　数</t>
  </si>
  <si>
    <r>
      <t xml:space="preserve">     </t>
    </r>
    <r>
      <rPr>
        <sz val="5"/>
        <rFont val="ＭＳ 明朝"/>
        <family val="1"/>
        <charset val="128"/>
      </rPr>
      <t>畳</t>
    </r>
  </si>
  <si>
    <t>住　　　　宅</t>
    <phoneticPr fontId="4"/>
  </si>
  <si>
    <t>持　　　家</t>
    <phoneticPr fontId="4"/>
  </si>
  <si>
    <t>借    　家</t>
    <phoneticPr fontId="4"/>
  </si>
  <si>
    <t>給与住宅</t>
    <phoneticPr fontId="4"/>
  </si>
  <si>
    <t>間　  　借</t>
    <phoneticPr fontId="4"/>
  </si>
  <si>
    <t>寄宿舎その他</t>
    <phoneticPr fontId="4"/>
  </si>
  <si>
    <t>そ　の　他</t>
    <phoneticPr fontId="4"/>
  </si>
  <si>
    <t>当たり人口</t>
  </si>
  <si>
    <t xml:space="preserve">      10  年</t>
  </si>
  <si>
    <t xml:space="preserve">      11  年</t>
  </si>
  <si>
    <t xml:space="preserve">      12  年</t>
  </si>
  <si>
    <t xml:space="preserve">      13  年</t>
  </si>
  <si>
    <t xml:space="preserve">      14  年</t>
  </si>
  <si>
    <t>増減率</t>
    <phoneticPr fontId="4"/>
  </si>
  <si>
    <t>世　帯</t>
    <phoneticPr fontId="4"/>
  </si>
  <si>
    <t>１　世　帯</t>
    <phoneticPr fontId="4"/>
  </si>
  <si>
    <t>自然的人口動態</t>
  </si>
  <si>
    <t>社会的人口動態</t>
  </si>
  <si>
    <t>差引増減</t>
  </si>
  <si>
    <t>増</t>
    <phoneticPr fontId="4"/>
  </si>
  <si>
    <t>減</t>
    <phoneticPr fontId="4"/>
  </si>
  <si>
    <r>
      <t xml:space="preserve">   </t>
    </r>
    <r>
      <rPr>
        <sz val="5"/>
        <rFont val="ＭＳ 明朝"/>
        <family val="1"/>
        <charset val="128"/>
      </rPr>
      <t>人</t>
    </r>
  </si>
  <si>
    <t xml:space="preserve">  －</t>
  </si>
  <si>
    <t>合　 計</t>
  </si>
  <si>
    <t>８年度</t>
  </si>
  <si>
    <t>月</t>
    <phoneticPr fontId="4"/>
  </si>
  <si>
    <t>就業者・通学者・その他</t>
    <phoneticPr fontId="4"/>
  </si>
  <si>
    <t>就業者</t>
    <phoneticPr fontId="4"/>
  </si>
  <si>
    <t>通学者</t>
    <phoneticPr fontId="4"/>
  </si>
  <si>
    <t>自市町村</t>
    <phoneticPr fontId="4"/>
  </si>
  <si>
    <t>総　数</t>
    <phoneticPr fontId="4"/>
  </si>
  <si>
    <t>産業分類</t>
    <phoneticPr fontId="4"/>
  </si>
  <si>
    <t>のある業主</t>
    <phoneticPr fontId="4"/>
  </si>
  <si>
    <t>人</t>
    <phoneticPr fontId="4"/>
  </si>
  <si>
    <t>家　族</t>
    <phoneticPr fontId="4"/>
  </si>
  <si>
    <t>家　庭</t>
    <phoneticPr fontId="4"/>
  </si>
  <si>
    <t>非労働力人口</t>
    <phoneticPr fontId="4"/>
  </si>
  <si>
    <t>労働力人口</t>
    <phoneticPr fontId="4"/>
  </si>
  <si>
    <t>平　成　12　年</t>
    <phoneticPr fontId="4"/>
  </si>
  <si>
    <t>女</t>
    <phoneticPr fontId="4"/>
  </si>
  <si>
    <t>男</t>
    <phoneticPr fontId="4"/>
  </si>
  <si>
    <t>総数</t>
    <phoneticPr fontId="4"/>
  </si>
  <si>
    <t>昭和　50　年</t>
    <phoneticPr fontId="4"/>
  </si>
  <si>
    <t>昭　和　55　年</t>
    <phoneticPr fontId="4"/>
  </si>
  <si>
    <t>昭和　60　年</t>
    <phoneticPr fontId="4"/>
  </si>
  <si>
    <t>平成　２　年</t>
    <phoneticPr fontId="4"/>
  </si>
  <si>
    <t>平成　７　年</t>
    <phoneticPr fontId="4"/>
  </si>
  <si>
    <t>平成　12　年</t>
    <phoneticPr fontId="4"/>
  </si>
  <si>
    <t>人　口</t>
    <phoneticPr fontId="4"/>
  </si>
  <si>
    <t>市計</t>
    <rPh sb="0" eb="1">
      <t>シ</t>
    </rPh>
    <rPh sb="1" eb="2">
      <t>ケイ</t>
    </rPh>
    <phoneticPr fontId="4"/>
  </si>
  <si>
    <t>男</t>
    <phoneticPr fontId="4"/>
  </si>
  <si>
    <t>その他</t>
    <phoneticPr fontId="4"/>
  </si>
  <si>
    <t>減</t>
    <phoneticPr fontId="4"/>
  </si>
  <si>
    <t>計</t>
    <phoneticPr fontId="4"/>
  </si>
  <si>
    <t>総　数</t>
    <phoneticPr fontId="4"/>
  </si>
  <si>
    <t>計</t>
    <phoneticPr fontId="4"/>
  </si>
  <si>
    <t>自　宅</t>
    <phoneticPr fontId="4"/>
  </si>
  <si>
    <t>自宅外</t>
    <phoneticPr fontId="4"/>
  </si>
  <si>
    <r>
      <t xml:space="preserve">       </t>
    </r>
    <r>
      <rPr>
        <sz val="5"/>
        <rFont val="ＭＳ 明朝"/>
        <family val="1"/>
        <charset val="128"/>
      </rPr>
      <t>人</t>
    </r>
    <phoneticPr fontId="4"/>
  </si>
  <si>
    <t>人</t>
    <phoneticPr fontId="4"/>
  </si>
  <si>
    <t>総　数</t>
    <phoneticPr fontId="4"/>
  </si>
  <si>
    <t>(Ｃ)</t>
    <phoneticPr fontId="4"/>
  </si>
  <si>
    <t>総　数</t>
    <phoneticPr fontId="4"/>
  </si>
  <si>
    <t>区　　　　　　　分</t>
    <phoneticPr fontId="4"/>
  </si>
  <si>
    <t>男</t>
    <phoneticPr fontId="4"/>
  </si>
  <si>
    <t>平成   ２ 　年</t>
    <phoneticPr fontId="4"/>
  </si>
  <si>
    <t>平成　17　年</t>
    <phoneticPr fontId="4"/>
  </si>
  <si>
    <t>区分</t>
    <phoneticPr fontId="4"/>
  </si>
  <si>
    <t>区　　　分</t>
    <phoneticPr fontId="4"/>
  </si>
  <si>
    <t xml:space="preserve">      15  年</t>
  </si>
  <si>
    <t xml:space="preserve">      16  年</t>
  </si>
  <si>
    <t xml:space="preserve">      17  年</t>
  </si>
  <si>
    <t>明治 35 年度</t>
    <phoneticPr fontId="4"/>
  </si>
  <si>
    <t>大正 元 年度</t>
    <phoneticPr fontId="4"/>
  </si>
  <si>
    <t>昭和 ２ 年度</t>
    <phoneticPr fontId="4"/>
  </si>
  <si>
    <t>平成 元 年度</t>
    <phoneticPr fontId="4"/>
  </si>
  <si>
    <t>３</t>
    <phoneticPr fontId="4"/>
  </si>
  <si>
    <t>５</t>
    <phoneticPr fontId="4"/>
  </si>
  <si>
    <t>７</t>
  </si>
  <si>
    <t>８</t>
  </si>
  <si>
    <t>９</t>
  </si>
  <si>
    <t>大正  ９　年</t>
    <phoneticPr fontId="4"/>
  </si>
  <si>
    <t xml:space="preserve">      14  年</t>
    <phoneticPr fontId="4"/>
  </si>
  <si>
    <t>昭和　５  年</t>
    <phoneticPr fontId="4"/>
  </si>
  <si>
    <t xml:space="preserve">      10  年</t>
    <phoneticPr fontId="4"/>
  </si>
  <si>
    <t xml:space="preserve">      15  年</t>
    <phoneticPr fontId="4"/>
  </si>
  <si>
    <t xml:space="preserve">      22  年</t>
    <phoneticPr fontId="4"/>
  </si>
  <si>
    <t xml:space="preserve">      25  年</t>
    <phoneticPr fontId="4"/>
  </si>
  <si>
    <t xml:space="preserve">      30  年</t>
    <phoneticPr fontId="4"/>
  </si>
  <si>
    <t xml:space="preserve">      35  年</t>
    <phoneticPr fontId="4"/>
  </si>
  <si>
    <t xml:space="preserve">      40  年</t>
    <phoneticPr fontId="4"/>
  </si>
  <si>
    <t xml:space="preserve">      45　年</t>
    <phoneticPr fontId="4"/>
  </si>
  <si>
    <t xml:space="preserve">      50　年</t>
    <phoneticPr fontId="4"/>
  </si>
  <si>
    <t xml:space="preserve">      55　年</t>
    <phoneticPr fontId="4"/>
  </si>
  <si>
    <t xml:space="preserve">      60　年</t>
    <phoneticPr fontId="4"/>
  </si>
  <si>
    <t>平成　２　年</t>
    <phoneticPr fontId="4"/>
  </si>
  <si>
    <t xml:space="preserve">      ７　年</t>
    <phoneticPr fontId="4"/>
  </si>
  <si>
    <t xml:space="preserve">      12  年</t>
    <phoneticPr fontId="4"/>
  </si>
  <si>
    <t>昭和  30　年</t>
    <phoneticPr fontId="4"/>
  </si>
  <si>
    <t>　　　35  年</t>
    <phoneticPr fontId="4"/>
  </si>
  <si>
    <t xml:space="preserve">      45  年</t>
    <phoneticPr fontId="4"/>
  </si>
  <si>
    <t xml:space="preserve">      50  年</t>
    <phoneticPr fontId="4"/>
  </si>
  <si>
    <t xml:space="preserve">      55  年</t>
    <phoneticPr fontId="4"/>
  </si>
  <si>
    <t xml:space="preserve">      60  年</t>
    <phoneticPr fontId="4"/>
  </si>
  <si>
    <t>年　　次</t>
    <phoneticPr fontId="4"/>
  </si>
  <si>
    <t>うち 男</t>
    <phoneticPr fontId="4"/>
  </si>
  <si>
    <t>総 数</t>
    <phoneticPr fontId="4"/>
  </si>
  <si>
    <t>幼年人口指数　＝</t>
    <phoneticPr fontId="4"/>
  </si>
  <si>
    <t>昭和   30   年</t>
    <phoneticPr fontId="4"/>
  </si>
  <si>
    <t>　　　 35   年</t>
    <phoneticPr fontId="4"/>
  </si>
  <si>
    <t>　　　 40   年</t>
    <phoneticPr fontId="4"/>
  </si>
  <si>
    <t>　　　 45   年</t>
    <phoneticPr fontId="4"/>
  </si>
  <si>
    <t>　　　 50   年</t>
    <phoneticPr fontId="4"/>
  </si>
  <si>
    <t>　　　 55   年</t>
    <phoneticPr fontId="4"/>
  </si>
  <si>
    <t>　　　 60   年</t>
    <phoneticPr fontId="4"/>
  </si>
  <si>
    <t>平成　 ２   年</t>
    <phoneticPr fontId="4"/>
  </si>
  <si>
    <t>　　　 ７   年</t>
    <phoneticPr fontId="4"/>
  </si>
  <si>
    <t xml:space="preserve">       12   年</t>
    <phoneticPr fontId="4"/>
  </si>
  <si>
    <t xml:space="preserve">       17   年</t>
    <phoneticPr fontId="4"/>
  </si>
  <si>
    <t xml:space="preserve">    －</t>
    <phoneticPr fontId="4"/>
  </si>
  <si>
    <t xml:space="preserve">      18  年</t>
    <phoneticPr fontId="4"/>
  </si>
  <si>
    <t xml:space="preserve">      19  年</t>
    <phoneticPr fontId="4"/>
  </si>
  <si>
    <t>平　成　７　年</t>
    <phoneticPr fontId="4"/>
  </si>
  <si>
    <t>平　成　２　年</t>
    <phoneticPr fontId="4"/>
  </si>
  <si>
    <t>0～ 4</t>
    <phoneticPr fontId="4"/>
  </si>
  <si>
    <t>区    分</t>
    <phoneticPr fontId="4"/>
  </si>
  <si>
    <t>区    分</t>
    <phoneticPr fontId="4"/>
  </si>
  <si>
    <t>区    分</t>
    <phoneticPr fontId="4"/>
  </si>
  <si>
    <t>社会施設</t>
    <phoneticPr fontId="4"/>
  </si>
  <si>
    <t>１人の準世帯</t>
    <phoneticPr fontId="4"/>
  </si>
  <si>
    <t>学校の寄宿舎</t>
    <phoneticPr fontId="4"/>
  </si>
  <si>
    <t>会社などの</t>
    <phoneticPr fontId="4"/>
  </si>
  <si>
    <t>病院、療養所</t>
    <phoneticPr fontId="4"/>
  </si>
  <si>
    <t>自衛隊</t>
    <phoneticPr fontId="4"/>
  </si>
  <si>
    <t>矯正施設</t>
    <phoneticPr fontId="4"/>
  </si>
  <si>
    <t>その他</t>
    <phoneticPr fontId="4"/>
  </si>
  <si>
    <t>35歳～39歳</t>
    <phoneticPr fontId="4"/>
  </si>
  <si>
    <t>15歳～19歳</t>
    <phoneticPr fontId="4"/>
  </si>
  <si>
    <t>20歳～24歳</t>
    <phoneticPr fontId="4"/>
  </si>
  <si>
    <t>25歳～29歳</t>
    <phoneticPr fontId="4"/>
  </si>
  <si>
    <t>45歳～49歳</t>
    <phoneticPr fontId="4"/>
  </si>
  <si>
    <t>40歳～44歳</t>
    <phoneticPr fontId="4"/>
  </si>
  <si>
    <t>50歳～54歳</t>
    <phoneticPr fontId="4"/>
  </si>
  <si>
    <t>55歳～59歳</t>
    <phoneticPr fontId="4"/>
  </si>
  <si>
    <t>60歳～64歳</t>
    <phoneticPr fontId="4"/>
  </si>
  <si>
    <t>65歳～69歳</t>
    <phoneticPr fontId="4"/>
  </si>
  <si>
    <t>70歳～74歳</t>
    <phoneticPr fontId="4"/>
  </si>
  <si>
    <t>75歳～79歳</t>
    <phoneticPr fontId="4"/>
  </si>
  <si>
    <t>80歳～84歳</t>
    <phoneticPr fontId="4"/>
  </si>
  <si>
    <t>30歳～34歳</t>
    <phoneticPr fontId="4"/>
  </si>
  <si>
    <t>85歳 以 上</t>
    <phoneticPr fontId="4"/>
  </si>
  <si>
    <t>会  社</t>
    <phoneticPr fontId="4"/>
  </si>
  <si>
    <t>雇  人</t>
    <phoneticPr fontId="4"/>
  </si>
  <si>
    <t>世帯数</t>
    <phoneticPr fontId="4"/>
  </si>
  <si>
    <t>世帯数</t>
    <phoneticPr fontId="4"/>
  </si>
  <si>
    <t>人            口</t>
    <phoneticPr fontId="4"/>
  </si>
  <si>
    <t>自然的人口動態</t>
    <phoneticPr fontId="4"/>
  </si>
  <si>
    <t>社会的人口動態</t>
    <phoneticPr fontId="4"/>
  </si>
  <si>
    <t>転　入</t>
    <phoneticPr fontId="4"/>
  </si>
  <si>
    <t>転　出</t>
    <phoneticPr fontId="4"/>
  </si>
  <si>
    <t>出　生</t>
    <phoneticPr fontId="4"/>
  </si>
  <si>
    <t>死　亡</t>
    <phoneticPr fontId="4"/>
  </si>
  <si>
    <t>増</t>
    <phoneticPr fontId="4"/>
  </si>
  <si>
    <t>区　分</t>
    <phoneticPr fontId="4"/>
  </si>
  <si>
    <t>転出</t>
    <phoneticPr fontId="4"/>
  </si>
  <si>
    <t>転入</t>
    <phoneticPr fontId="4"/>
  </si>
  <si>
    <t>死亡</t>
    <phoneticPr fontId="4"/>
  </si>
  <si>
    <t>出生</t>
    <phoneticPr fontId="4"/>
  </si>
  <si>
    <t>他市町村</t>
    <phoneticPr fontId="4"/>
  </si>
  <si>
    <t>不動産</t>
    <phoneticPr fontId="4"/>
  </si>
  <si>
    <t>公　務</t>
    <phoneticPr fontId="4"/>
  </si>
  <si>
    <t>総  数</t>
    <phoneticPr fontId="4"/>
  </si>
  <si>
    <t>総数</t>
    <phoneticPr fontId="4"/>
  </si>
  <si>
    <t>女</t>
    <phoneticPr fontId="4"/>
  </si>
  <si>
    <t>１１ 月</t>
    <phoneticPr fontId="4"/>
  </si>
  <si>
    <t>１２ 月</t>
    <phoneticPr fontId="4"/>
  </si>
  <si>
    <t>６歳未満</t>
    <phoneticPr fontId="4"/>
  </si>
  <si>
    <t>18歳未満</t>
    <phoneticPr fontId="4"/>
  </si>
  <si>
    <t>65歳以上</t>
    <phoneticPr fontId="4"/>
  </si>
  <si>
    <t>区　分</t>
    <phoneticPr fontId="4"/>
  </si>
  <si>
    <t>総    数</t>
    <phoneticPr fontId="4"/>
  </si>
  <si>
    <t>総    数</t>
    <phoneticPr fontId="4"/>
  </si>
  <si>
    <t>20 ～ 24</t>
    <phoneticPr fontId="4"/>
  </si>
  <si>
    <t>25 ～ 29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</si>
  <si>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</si>
  <si>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</si>
  <si>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</si>
  <si>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</si>
  <si>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</si>
  <si>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</si>
  <si>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</si>
  <si>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</si>
  <si>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70 ～ 74</t>
    <phoneticPr fontId="4"/>
  </si>
  <si>
    <t>75 ～ 79</t>
    <phoneticPr fontId="4"/>
  </si>
  <si>
    <t>80 ～ 84</t>
    <phoneticPr fontId="4"/>
  </si>
  <si>
    <t>60 ～ 64</t>
    <phoneticPr fontId="4"/>
  </si>
  <si>
    <t xml:space="preserve"> 昭和30年</t>
    <phoneticPr fontId="4"/>
  </si>
  <si>
    <t xml:space="preserve"> 　　35年</t>
    <phoneticPr fontId="4"/>
  </si>
  <si>
    <t>計</t>
    <phoneticPr fontId="4"/>
  </si>
  <si>
    <t>5～ 9</t>
    <phoneticPr fontId="4"/>
  </si>
  <si>
    <t>5 ～ 9</t>
    <phoneticPr fontId="4"/>
  </si>
  <si>
    <t>10 ～ 14</t>
    <phoneticPr fontId="4"/>
  </si>
  <si>
    <t>15 ～ 19</t>
    <phoneticPr fontId="4"/>
  </si>
  <si>
    <t>20 ～ 24</t>
    <phoneticPr fontId="4"/>
  </si>
  <si>
    <t>25 ～ 29</t>
    <phoneticPr fontId="4"/>
  </si>
  <si>
    <t>30 ～ 34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</si>
  <si>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</si>
  <si>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</si>
  <si>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</si>
  <si>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</si>
  <si>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</si>
  <si>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</si>
  <si>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75 ～ 79</t>
    <phoneticPr fontId="4"/>
  </si>
  <si>
    <t>80 ～ 84</t>
    <phoneticPr fontId="4"/>
  </si>
  <si>
    <t>85 ～ 89</t>
    <phoneticPr fontId="4"/>
  </si>
  <si>
    <t>90 ～ 94</t>
    <phoneticPr fontId="4"/>
  </si>
  <si>
    <t>95 ～ 99</t>
    <phoneticPr fontId="4"/>
  </si>
  <si>
    <t>寄　宿　舎</t>
    <phoneticPr fontId="4"/>
  </si>
  <si>
    <t>不詳</t>
    <phoneticPr fontId="4"/>
  </si>
  <si>
    <t>１人</t>
    <phoneticPr fontId="4"/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</si>
  <si>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</si>
  <si>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</si>
  <si>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</si>
  <si>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</si>
  <si>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</si>
  <si>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</si>
  <si>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</si>
  <si>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</si>
  <si>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10人以上</t>
    <phoneticPr fontId="4"/>
  </si>
  <si>
    <t>－</t>
    <phoneticPr fontId="4"/>
  </si>
  <si>
    <t>総数</t>
    <phoneticPr fontId="4"/>
  </si>
  <si>
    <t>準世帯</t>
    <phoneticPr fontId="4"/>
  </si>
  <si>
    <t>住み込みの営業</t>
    <phoneticPr fontId="4"/>
  </si>
  <si>
    <t>使 用 人 世 帯</t>
    <phoneticPr fontId="4"/>
  </si>
  <si>
    <t>従　　業　　中</t>
    <phoneticPr fontId="4"/>
  </si>
  <si>
    <t>休　　業　　中</t>
    <phoneticPr fontId="4"/>
  </si>
  <si>
    <t>不　　　　　　　詳</t>
    <phoneticPr fontId="4"/>
  </si>
  <si>
    <t>女子労働力総数</t>
    <phoneticPr fontId="4"/>
  </si>
  <si>
    <t>不　　　　　　　　詳</t>
    <phoneticPr fontId="4"/>
  </si>
  <si>
    <t>人　　員</t>
  </si>
  <si>
    <t>人　　員</t>
    <phoneticPr fontId="4"/>
  </si>
  <si>
    <t>世 帯 数</t>
  </si>
  <si>
    <t>世 帯 数</t>
    <phoneticPr fontId="4"/>
  </si>
  <si>
    <t xml:space="preserve">        　　　　 人</t>
    <phoneticPr fontId="4"/>
  </si>
  <si>
    <t>不　詳</t>
    <phoneticPr fontId="4"/>
  </si>
  <si>
    <t>鉱　業</t>
    <phoneticPr fontId="4"/>
  </si>
  <si>
    <t>漁　業</t>
    <phoneticPr fontId="4"/>
  </si>
  <si>
    <t>林　業</t>
    <phoneticPr fontId="4"/>
  </si>
  <si>
    <t>農　業</t>
    <phoneticPr fontId="4"/>
  </si>
  <si>
    <t>男総数</t>
    <phoneticPr fontId="4"/>
  </si>
  <si>
    <t>女総数</t>
    <phoneticPr fontId="4"/>
  </si>
  <si>
    <t xml:space="preserve">総　　　数 </t>
    <phoneticPr fontId="4"/>
  </si>
  <si>
    <t>　　　　　　　　　　　　　　　　　　　　　　　　　　　　　　　　　＝各年９月３０日現在＝</t>
  </si>
  <si>
    <t>　４ 月</t>
    <phoneticPr fontId="4"/>
  </si>
  <si>
    <t>　５ 月</t>
    <phoneticPr fontId="4"/>
  </si>
  <si>
    <t>　６ 月</t>
    <phoneticPr fontId="4"/>
  </si>
  <si>
    <t>　７ 月</t>
    <phoneticPr fontId="4"/>
  </si>
  <si>
    <t>　８ 月</t>
    <phoneticPr fontId="4"/>
  </si>
  <si>
    <t>　９ 月</t>
    <phoneticPr fontId="4"/>
  </si>
  <si>
    <t>１０ 月</t>
    <phoneticPr fontId="4"/>
  </si>
  <si>
    <t>　１ 月</t>
    <phoneticPr fontId="4"/>
  </si>
  <si>
    <t>　２ 月</t>
    <phoneticPr fontId="4"/>
  </si>
  <si>
    <t>　３ 月</t>
    <phoneticPr fontId="4"/>
  </si>
  <si>
    <t>１３年度</t>
  </si>
  <si>
    <t>１３年度</t>
    <rPh sb="2" eb="4">
      <t>ネンド</t>
    </rPh>
    <phoneticPr fontId="4"/>
  </si>
  <si>
    <t>１８年度</t>
  </si>
  <si>
    <t xml:space="preserve">　　(6)　　都市計画用途地域内、外別人口        </t>
    <phoneticPr fontId="4"/>
  </si>
  <si>
    <t>　　　３０年度、３５年度、４０年度、４５年度、５０年度、５５年度、６０年度、平成２年度、</t>
    <phoneticPr fontId="4"/>
  </si>
  <si>
    <t>　　　昭和２７年度までは住民登録人口で年度末人口(３月末)、２８年度以降は住民登録人口で</t>
    <rPh sb="3" eb="5">
      <t>ショウワ</t>
    </rPh>
    <phoneticPr fontId="4"/>
  </si>
  <si>
    <t xml:space="preserve">(注)　大正９年度、１４年度、昭和５年度、１０年度、１５年度､２２年度(臨時)、２５年度及び     </t>
    <rPh sb="44" eb="45">
      <t>オヨ</t>
    </rPh>
    <phoneticPr fontId="4"/>
  </si>
  <si>
    <t>　　　７年度、１２年度、１７年度の(　)書は、１０月１日現在の国勢調査による。</t>
    <rPh sb="4" eb="6">
      <t>ネンド</t>
    </rPh>
    <rPh sb="14" eb="16">
      <t>ネンド</t>
    </rPh>
    <phoneticPr fontId="4"/>
  </si>
  <si>
    <t xml:space="preserve">　５　　人口の推移        </t>
    <phoneticPr fontId="4"/>
  </si>
  <si>
    <t xml:space="preserve">　６　　国勢調査          </t>
    <phoneticPr fontId="4"/>
  </si>
  <si>
    <t xml:space="preserve">　　(1)　　世帯と人口      </t>
    <phoneticPr fontId="4"/>
  </si>
  <si>
    <t>　　　　　　　　　　　　　　　　　　　　＝各年１０月１日現在＝</t>
  </si>
  <si>
    <t xml:space="preserve"> 国勢調査人口及び世帯数の推移</t>
  </si>
  <si>
    <t xml:space="preserve">　　(2)　　年齢（３区分）別人口      </t>
    <phoneticPr fontId="4"/>
  </si>
  <si>
    <t>　　　　　　　　　　　　　　　　　　　　　　　　　　　　　　　　　＝各年１０月１日現在＝</t>
  </si>
  <si>
    <t>　　　　　　　　　　　　　　　　　　　　　　　　　　　　　　　　　＝各年１０月１日現在＝</t>
    <phoneticPr fontId="4"/>
  </si>
  <si>
    <t xml:space="preserve">　　(3)　　年齢構造指数      </t>
  </si>
  <si>
    <t xml:space="preserve">　　(4)　　地域別人口及び世帯数      </t>
    <phoneticPr fontId="4"/>
  </si>
  <si>
    <t>歳</t>
    <rPh sb="0" eb="1">
      <t>サイ</t>
    </rPh>
    <phoneticPr fontId="4"/>
  </si>
  <si>
    <t xml:space="preserve">　　(10)　　年齢各歳男女別人口        </t>
    <phoneticPr fontId="4"/>
  </si>
  <si>
    <t>0 ～ 4歳</t>
    <rPh sb="5" eb="6">
      <t>サイ</t>
    </rPh>
    <phoneticPr fontId="4"/>
  </si>
  <si>
    <t>35～39歳</t>
    <rPh sb="5" eb="6">
      <t>サイ</t>
    </rPh>
    <phoneticPr fontId="4"/>
  </si>
  <si>
    <t>70～74歳</t>
    <rPh sb="5" eb="6">
      <t>サイ</t>
    </rPh>
    <phoneticPr fontId="4"/>
  </si>
  <si>
    <t xml:space="preserve">　　(11)　　配偶関係年齢別、男女別１５歳以上人口        </t>
    <phoneticPr fontId="4"/>
  </si>
  <si>
    <t>　　＜総　数＞　　</t>
    <phoneticPr fontId="4"/>
  </si>
  <si>
    <t>有 配 偶</t>
    <phoneticPr fontId="4"/>
  </si>
  <si>
    <t>（注）　総数は、配偶関係不詳を含む。</t>
    <rPh sb="1" eb="2">
      <t>チュウ</t>
    </rPh>
    <rPh sb="4" eb="6">
      <t>ソウスウ</t>
    </rPh>
    <rPh sb="8" eb="10">
      <t>ハイグウ</t>
    </rPh>
    <rPh sb="10" eb="12">
      <t>カンケイ</t>
    </rPh>
    <rPh sb="12" eb="14">
      <t>フショウ</t>
    </rPh>
    <rPh sb="15" eb="16">
      <t>フク</t>
    </rPh>
    <phoneticPr fontId="4"/>
  </si>
  <si>
    <t>　　＜　男　＞　　</t>
    <rPh sb="4" eb="5">
      <t>オトコ</t>
    </rPh>
    <phoneticPr fontId="4"/>
  </si>
  <si>
    <t>　　＜　女　＞　　</t>
    <rPh sb="4" eb="5">
      <t>オンナ</t>
    </rPh>
    <phoneticPr fontId="4"/>
  </si>
  <si>
    <t>　15 ～ 19歳</t>
    <rPh sb="8" eb="9">
      <t>サイ</t>
    </rPh>
    <phoneticPr fontId="4"/>
  </si>
  <si>
    <t>85 歳以上</t>
    <rPh sb="3" eb="4">
      <t>サイ</t>
    </rPh>
    <phoneticPr fontId="4"/>
  </si>
  <si>
    <t>一般世帯</t>
    <rPh sb="0" eb="2">
      <t>イッパン</t>
    </rPh>
    <phoneticPr fontId="4"/>
  </si>
  <si>
    <t xml:space="preserve">　　(13)　　労働力状態及び男女別15歳以上人口        </t>
    <phoneticPr fontId="4"/>
  </si>
  <si>
    <t xml:space="preserve">　　(15)　　産業別、男女別１５歳以上就業者数        </t>
    <phoneticPr fontId="4"/>
  </si>
  <si>
    <t xml:space="preserve"> 　－</t>
    <phoneticPr fontId="4"/>
  </si>
  <si>
    <t>平成　 １２ 　年</t>
    <phoneticPr fontId="4"/>
  </si>
  <si>
    <t>平成　 １７ 　年</t>
    <phoneticPr fontId="4"/>
  </si>
  <si>
    <t>昭和   ５０   年</t>
    <phoneticPr fontId="4"/>
  </si>
  <si>
    <t>昭和   ５５   年</t>
    <phoneticPr fontId="4"/>
  </si>
  <si>
    <t>昭和　 ６０　　年</t>
    <rPh sb="8" eb="9">
      <t>ネン</t>
    </rPh>
    <phoneticPr fontId="4"/>
  </si>
  <si>
    <t>構　成　比</t>
    <phoneticPr fontId="4"/>
  </si>
  <si>
    <t>金　融</t>
    <phoneticPr fontId="4"/>
  </si>
  <si>
    <t>保　険</t>
    <phoneticPr fontId="4"/>
  </si>
  <si>
    <t>運　輸</t>
    <phoneticPr fontId="4"/>
  </si>
  <si>
    <t>通　信</t>
    <phoneticPr fontId="4"/>
  </si>
  <si>
    <t>水　　道</t>
    <phoneticPr fontId="4"/>
  </si>
  <si>
    <t xml:space="preserve">　　(16)　　産業分類別、年齢別１５歳以上就業者数        </t>
    <phoneticPr fontId="4"/>
  </si>
  <si>
    <t>卸売・</t>
    <rPh sb="1" eb="2">
      <t>ウ</t>
    </rPh>
    <phoneticPr fontId="4"/>
  </si>
  <si>
    <t>年       齢</t>
    <phoneticPr fontId="4"/>
  </si>
  <si>
    <t xml:space="preserve">　７　　住民基本台帳人口      </t>
    <phoneticPr fontId="4"/>
  </si>
  <si>
    <t>　　　　　　　　　　　　　　　　　　　　　　　　　　　　　　　　　＝各年３月３１日現在＝</t>
  </si>
  <si>
    <t xml:space="preserve">　８　　人口動態          </t>
    <phoneticPr fontId="4"/>
  </si>
  <si>
    <t>　　＝各月末現在＝</t>
    <rPh sb="3" eb="4">
      <t>カク</t>
    </rPh>
    <rPh sb="4" eb="5">
      <t>ツキ</t>
    </rPh>
    <rPh sb="5" eb="6">
      <t>マツ</t>
    </rPh>
    <rPh sb="6" eb="8">
      <t>ゲンザイ</t>
    </rPh>
    <phoneticPr fontId="4"/>
  </si>
  <si>
    <t>（注）　総人口は年齢不詳を含む。</t>
    <rPh sb="1" eb="2">
      <t>チュウ</t>
    </rPh>
    <rPh sb="4" eb="5">
      <t>ソウ</t>
    </rPh>
    <rPh sb="5" eb="7">
      <t>ジンコウ</t>
    </rPh>
    <rPh sb="8" eb="10">
      <t>ネンレイ</t>
    </rPh>
    <rPh sb="10" eb="12">
      <t>フショウ</t>
    </rPh>
    <rPh sb="13" eb="14">
      <t>フク</t>
    </rPh>
    <phoneticPr fontId="4"/>
  </si>
  <si>
    <r>
      <t xml:space="preserve">　　(5)　　地域別人口の推移   </t>
    </r>
    <r>
      <rPr>
        <sz val="10.5"/>
        <rFont val="Century"/>
        <family val="1"/>
      </rPr>
      <t xml:space="preserve">   </t>
    </r>
    <phoneticPr fontId="4"/>
  </si>
  <si>
    <r>
      <t xml:space="preserve">　　(7)　　人口集中地区人口  </t>
    </r>
    <r>
      <rPr>
        <sz val="10.5"/>
        <rFont val="Century"/>
        <family val="1"/>
      </rPr>
      <t xml:space="preserve">    </t>
    </r>
    <phoneticPr fontId="4"/>
  </si>
  <si>
    <t xml:space="preserve">  　　(9)　　年齢（５歳階級）男女別人口        </t>
    <phoneticPr fontId="4"/>
  </si>
  <si>
    <r>
      <t xml:space="preserve">　　(12)　　世帯の種類、世帯人員別、世帯数及び世帯人員      </t>
    </r>
    <r>
      <rPr>
        <sz val="10.5"/>
        <rFont val="ＭＳ 明朝"/>
        <family val="1"/>
        <charset val="128"/>
      </rPr>
      <t xml:space="preserve">  </t>
    </r>
    <phoneticPr fontId="4"/>
  </si>
  <si>
    <t xml:space="preserve">　　(19)　　住宅の所有別世帯数（一般世帯）        </t>
    <phoneticPr fontId="4"/>
  </si>
  <si>
    <t>一般世帯</t>
    <phoneticPr fontId="4"/>
  </si>
  <si>
    <t>総数</t>
    <phoneticPr fontId="4"/>
  </si>
  <si>
    <t>美里・日甜</t>
    <phoneticPr fontId="4"/>
  </si>
  <si>
    <t>鳥里１～４丁目</t>
    <phoneticPr fontId="4"/>
  </si>
  <si>
    <t>新町１～３丁目</t>
    <phoneticPr fontId="4"/>
  </si>
  <si>
    <t>仲町２丁目</t>
    <phoneticPr fontId="4"/>
  </si>
  <si>
    <t>仲１西</t>
    <phoneticPr fontId="4"/>
  </si>
  <si>
    <t>栄町１～４丁目</t>
    <phoneticPr fontId="4"/>
  </si>
  <si>
    <t>東町１～２丁目</t>
    <phoneticPr fontId="4"/>
  </si>
  <si>
    <t>美芳</t>
    <phoneticPr fontId="4"/>
  </si>
  <si>
    <t>三橋町１～２丁目</t>
    <phoneticPr fontId="4"/>
  </si>
  <si>
    <t>三橋南</t>
    <phoneticPr fontId="4"/>
  </si>
  <si>
    <t>青山北</t>
    <phoneticPr fontId="4"/>
  </si>
  <si>
    <t>青山南</t>
    <phoneticPr fontId="4"/>
  </si>
  <si>
    <t>青葉１丁目</t>
    <phoneticPr fontId="4"/>
  </si>
  <si>
    <t>青葉２丁目</t>
    <phoneticPr fontId="4"/>
  </si>
  <si>
    <t>稲美</t>
    <phoneticPr fontId="4"/>
  </si>
  <si>
    <t>旭団地</t>
    <phoneticPr fontId="4"/>
  </si>
  <si>
    <t>東栄・日の出・第１自官舎</t>
    <phoneticPr fontId="4"/>
  </si>
  <si>
    <t>美園団地・第２自官舎</t>
    <phoneticPr fontId="4"/>
  </si>
  <si>
    <t>東３条北１～４丁目</t>
    <phoneticPr fontId="4"/>
  </si>
  <si>
    <t>東３条南１～４丁目</t>
    <phoneticPr fontId="4"/>
  </si>
  <si>
    <t>東２条北１～４丁目</t>
    <phoneticPr fontId="4"/>
  </si>
  <si>
    <t>東２条南１～４丁目</t>
    <phoneticPr fontId="4"/>
  </si>
  <si>
    <t>東１条北１～４丁目</t>
    <phoneticPr fontId="4"/>
  </si>
  <si>
    <t>東１条南１～４丁目</t>
    <phoneticPr fontId="4"/>
  </si>
  <si>
    <t>大通北１～４丁目</t>
    <phoneticPr fontId="4"/>
  </si>
  <si>
    <t>大通南１～４丁目</t>
    <phoneticPr fontId="4"/>
  </si>
  <si>
    <t>西１条北１～４丁目</t>
    <phoneticPr fontId="4"/>
  </si>
  <si>
    <t>西１条南１～４丁目</t>
    <phoneticPr fontId="4"/>
  </si>
  <si>
    <t>西２条北１～４丁目</t>
    <phoneticPr fontId="4"/>
  </si>
  <si>
    <t>西２条南１～３丁目</t>
    <phoneticPr fontId="4"/>
  </si>
  <si>
    <t>東４条南２～４丁目</t>
    <phoneticPr fontId="4"/>
  </si>
  <si>
    <t>東１～東４条南５丁目</t>
    <phoneticPr fontId="4"/>
  </si>
  <si>
    <t>元町</t>
    <phoneticPr fontId="4"/>
  </si>
  <si>
    <t>元町北</t>
    <phoneticPr fontId="4"/>
  </si>
  <si>
    <t>野崎団地</t>
    <phoneticPr fontId="4"/>
  </si>
  <si>
    <t>緑ケ丘</t>
    <phoneticPr fontId="4"/>
  </si>
  <si>
    <t>上町</t>
    <phoneticPr fontId="4"/>
  </si>
  <si>
    <t>報徳</t>
    <phoneticPr fontId="4"/>
  </si>
  <si>
    <t>田中</t>
    <phoneticPr fontId="4"/>
  </si>
  <si>
    <t>日並</t>
    <phoneticPr fontId="4"/>
  </si>
  <si>
    <t>古梅</t>
    <phoneticPr fontId="4"/>
  </si>
  <si>
    <t>豊富</t>
    <phoneticPr fontId="4"/>
  </si>
  <si>
    <t>福住</t>
    <phoneticPr fontId="4"/>
  </si>
  <si>
    <t>都橋</t>
    <phoneticPr fontId="4"/>
  </si>
  <si>
    <t>駒生</t>
    <phoneticPr fontId="4"/>
  </si>
  <si>
    <t>野崎</t>
    <phoneticPr fontId="4"/>
  </si>
  <si>
    <t>美富</t>
    <phoneticPr fontId="4"/>
  </si>
  <si>
    <t>豊幌</t>
    <phoneticPr fontId="4"/>
  </si>
  <si>
    <t>登栄</t>
    <phoneticPr fontId="4"/>
  </si>
  <si>
    <t>栄森</t>
    <phoneticPr fontId="4"/>
  </si>
  <si>
    <t>美和</t>
    <phoneticPr fontId="4"/>
  </si>
  <si>
    <t>昭野</t>
    <phoneticPr fontId="4"/>
  </si>
  <si>
    <t>美禽</t>
    <phoneticPr fontId="4"/>
  </si>
  <si>
    <t>豊岡</t>
    <phoneticPr fontId="4"/>
  </si>
  <si>
    <t>高野</t>
    <phoneticPr fontId="4"/>
  </si>
  <si>
    <t>瑞治</t>
    <phoneticPr fontId="4"/>
  </si>
  <si>
    <t>自衛隊</t>
    <phoneticPr fontId="4"/>
  </si>
  <si>
    <t>療養所・緑の苑</t>
    <phoneticPr fontId="4"/>
  </si>
  <si>
    <t>(８)　　人 口 ピ ラ ミ ッ ド</t>
    <phoneticPr fontId="4"/>
  </si>
  <si>
    <t>仲１東・旭東</t>
    <phoneticPr fontId="4"/>
  </si>
  <si>
    <t xml:space="preserve">      17  年</t>
    <phoneticPr fontId="4"/>
  </si>
  <si>
    <t xml:space="preserve">      22  年</t>
    <phoneticPr fontId="4"/>
  </si>
  <si>
    <t>T14</t>
    <phoneticPr fontId="4"/>
  </si>
  <si>
    <t>S10</t>
    <phoneticPr fontId="4"/>
  </si>
  <si>
    <t>S15</t>
    <phoneticPr fontId="4"/>
  </si>
  <si>
    <t>S22</t>
    <phoneticPr fontId="4"/>
  </si>
  <si>
    <t>S25</t>
    <phoneticPr fontId="4"/>
  </si>
  <si>
    <t>S30</t>
    <phoneticPr fontId="4"/>
  </si>
  <si>
    <t>S35</t>
  </si>
  <si>
    <t>S40</t>
  </si>
  <si>
    <t>S45</t>
  </si>
  <si>
    <t>S50</t>
  </si>
  <si>
    <t>S55</t>
  </si>
  <si>
    <t>S60</t>
  </si>
  <si>
    <t>H12</t>
    <phoneticPr fontId="4"/>
  </si>
  <si>
    <t>H17</t>
    <phoneticPr fontId="4"/>
  </si>
  <si>
    <t>H22</t>
    <phoneticPr fontId="4"/>
  </si>
  <si>
    <t xml:space="preserve">      17  年</t>
    <phoneticPr fontId="4"/>
  </si>
  <si>
    <t>T9</t>
    <phoneticPr fontId="4"/>
  </si>
  <si>
    <t>S5</t>
    <phoneticPr fontId="4"/>
  </si>
  <si>
    <t>H2</t>
    <phoneticPr fontId="4"/>
  </si>
  <si>
    <t>H7</t>
    <phoneticPr fontId="4"/>
  </si>
  <si>
    <t xml:space="preserve">       22   年</t>
    <phoneticPr fontId="4"/>
  </si>
  <si>
    <t>昭和30年</t>
    <phoneticPr fontId="4"/>
  </si>
  <si>
    <t>昭和35年</t>
    <phoneticPr fontId="4"/>
  </si>
  <si>
    <t>昭和40年</t>
  </si>
  <si>
    <t>昭和45年</t>
  </si>
  <si>
    <t>昭和50年</t>
  </si>
  <si>
    <t>昭和55年</t>
  </si>
  <si>
    <t>昭和60年</t>
  </si>
  <si>
    <t>平成２年</t>
    <phoneticPr fontId="4"/>
  </si>
  <si>
    <t>平成７年</t>
    <phoneticPr fontId="4"/>
  </si>
  <si>
    <t>平成12年</t>
    <phoneticPr fontId="4"/>
  </si>
  <si>
    <t>平成17年</t>
    <phoneticPr fontId="4"/>
  </si>
  <si>
    <t>平成22年</t>
  </si>
  <si>
    <t>幼年人口(0～14歳)</t>
    <rPh sb="0" eb="2">
      <t>ヨウネン</t>
    </rPh>
    <rPh sb="2" eb="4">
      <t>ジンコウ</t>
    </rPh>
    <rPh sb="9" eb="10">
      <t>サイ</t>
    </rPh>
    <phoneticPr fontId="4"/>
  </si>
  <si>
    <t>生産年齢人口(15～64歳)</t>
    <rPh sb="0" eb="2">
      <t>セイサン</t>
    </rPh>
    <rPh sb="2" eb="4">
      <t>ネンレイ</t>
    </rPh>
    <rPh sb="4" eb="6">
      <t>ジンコウ</t>
    </rPh>
    <rPh sb="12" eb="13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</si>
  <si>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</si>
  <si>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　＝平成２２年１０月１日現在＝</t>
    <phoneticPr fontId="4"/>
  </si>
  <si>
    <t>平成22年</t>
    <rPh sb="0" eb="2">
      <t>ヘイセイ</t>
    </rPh>
    <rPh sb="4" eb="5">
      <t>ネン</t>
    </rPh>
    <phoneticPr fontId="4"/>
  </si>
  <si>
    <t xml:space="preserve">         人</t>
  </si>
  <si>
    <t>　＝平成２２年１０月１日現在＝</t>
    <phoneticPr fontId="4"/>
  </si>
  <si>
    <t>0～4</t>
    <phoneticPr fontId="4"/>
  </si>
  <si>
    <t>昭和３０年</t>
    <rPh sb="0" eb="2">
      <t>ショウワ</t>
    </rPh>
    <rPh sb="4" eb="5">
      <t>ネン</t>
    </rPh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</si>
  <si>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</si>
  <si>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</si>
  <si>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</si>
  <si>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</si>
  <si>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</si>
  <si>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</si>
  <si>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</si>
  <si>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</si>
  <si>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</si>
  <si>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</si>
  <si>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</si>
  <si>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</si>
  <si>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</si>
  <si>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</si>
  <si>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</si>
  <si>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</si>
  <si>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</si>
  <si>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</si>
  <si>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</si>
  <si>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100～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</si>
  <si>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</si>
  <si>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</si>
  <si>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0～4</t>
    <phoneticPr fontId="4"/>
  </si>
  <si>
    <t>0～4　</t>
    <phoneticPr fontId="4"/>
  </si>
  <si>
    <t>昭和５０年</t>
    <rPh sb="0" eb="2">
      <t>ショウワ</t>
    </rPh>
    <rPh sb="4" eb="5">
      <t>ネン</t>
    </rPh>
    <phoneticPr fontId="4"/>
  </si>
  <si>
    <t>5～9</t>
    <phoneticPr fontId="4"/>
  </si>
  <si>
    <t>5～9　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</si>
  <si>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</si>
  <si>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</si>
  <si>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</si>
  <si>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</si>
  <si>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</si>
  <si>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</si>
  <si>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</si>
  <si>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</si>
  <si>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</si>
  <si>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</si>
  <si>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</si>
  <si>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</si>
  <si>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</si>
  <si>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</si>
  <si>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</si>
  <si>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</si>
  <si>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</si>
  <si>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</si>
  <si>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100～</t>
    <phoneticPr fontId="4"/>
  </si>
  <si>
    <t>100  ～</t>
    <phoneticPr fontId="4"/>
  </si>
  <si>
    <t>平成１２年</t>
    <rPh sb="0" eb="2">
      <t>ヘイセイ</t>
    </rPh>
    <rPh sb="4" eb="5">
      <t>ネン</t>
    </rPh>
    <phoneticPr fontId="4"/>
  </si>
  <si>
    <t>平成２２年</t>
    <rPh sb="0" eb="2">
      <t>ヘイセイ</t>
    </rPh>
    <rPh sb="4" eb="5">
      <t>ネン</t>
    </rPh>
    <phoneticPr fontId="4"/>
  </si>
  <si>
    <t xml:space="preserve">    －</t>
    <phoneticPr fontId="4"/>
  </si>
  <si>
    <t>女</t>
    <phoneticPr fontId="4"/>
  </si>
  <si>
    <t>男</t>
    <phoneticPr fontId="4"/>
  </si>
  <si>
    <t>総数</t>
    <phoneticPr fontId="4"/>
  </si>
  <si>
    <t>平　成　22　年</t>
    <phoneticPr fontId="4"/>
  </si>
  <si>
    <t>平　成　17　年</t>
    <phoneticPr fontId="4"/>
  </si>
  <si>
    <t>平　成　12　年</t>
  </si>
  <si>
    <t>平　成　17　年</t>
  </si>
  <si>
    <t xml:space="preserve">     人</t>
  </si>
  <si>
    <t xml:space="preserve">   　人</t>
  </si>
  <si>
    <t xml:space="preserve">   　－</t>
  </si>
  <si>
    <t>　　－</t>
  </si>
  <si>
    <t>　　－</t>
    <phoneticPr fontId="4"/>
  </si>
  <si>
    <t>　　－</t>
    <phoneticPr fontId="4"/>
  </si>
  <si>
    <t>　　＝平成２２年１０月１日現在＝</t>
    <phoneticPr fontId="4"/>
  </si>
  <si>
    <t xml:space="preserve">          人</t>
  </si>
  <si>
    <t>－</t>
    <phoneticPr fontId="4"/>
  </si>
  <si>
    <t>－</t>
    <phoneticPr fontId="4"/>
  </si>
  <si>
    <t>－</t>
    <phoneticPr fontId="4"/>
  </si>
  <si>
    <t>平成　22　年</t>
    <phoneticPr fontId="4"/>
  </si>
  <si>
    <t>　　　　　　　　　　　　　　　　　　　　　　　　　　　　　　　 ＝平成２２年１０月１日現在＝</t>
    <phoneticPr fontId="4"/>
  </si>
  <si>
    <t>４</t>
  </si>
  <si>
    <t>昭和 ６ 年度</t>
    <phoneticPr fontId="4"/>
  </si>
  <si>
    <t>昭和 35 年度</t>
    <rPh sb="0" eb="2">
      <t>ショウワ</t>
    </rPh>
    <rPh sb="6" eb="8">
      <t>ネンド</t>
    </rPh>
    <phoneticPr fontId="4"/>
  </si>
  <si>
    <t>昭和 63 年度</t>
    <rPh sb="0" eb="2">
      <t>ショウワ</t>
    </rPh>
    <rPh sb="6" eb="8">
      <t>ネンド</t>
    </rPh>
    <phoneticPr fontId="4"/>
  </si>
  <si>
    <t>夫婦のみ</t>
    <rPh sb="0" eb="2">
      <t>フウフ</t>
    </rPh>
    <phoneticPr fontId="1"/>
  </si>
  <si>
    <t>夫婦と子供</t>
    <rPh sb="0" eb="2">
      <t>フウフ</t>
    </rPh>
    <rPh sb="3" eb="5">
      <t>コドモ</t>
    </rPh>
    <phoneticPr fontId="1"/>
  </si>
  <si>
    <t>男親と子供</t>
    <rPh sb="0" eb="2">
      <t>オトコオヤ</t>
    </rPh>
    <rPh sb="3" eb="5">
      <t>コドモ</t>
    </rPh>
    <phoneticPr fontId="1"/>
  </si>
  <si>
    <t>女親と子供</t>
    <rPh sb="0" eb="2">
      <t>オンナオヤ</t>
    </rPh>
    <rPh sb="3" eb="5">
      <t>コドモ</t>
    </rPh>
    <phoneticPr fontId="1"/>
  </si>
  <si>
    <t>Ｈ１７</t>
  </si>
  <si>
    <t>Ｈ１２</t>
  </si>
  <si>
    <t>Ｈ　７</t>
  </si>
  <si>
    <t>Ｈ　２</t>
  </si>
  <si>
    <t>S６０</t>
  </si>
  <si>
    <t>S５５</t>
  </si>
  <si>
    <t>S５０</t>
  </si>
  <si>
    <t>第１次</t>
    <rPh sb="0" eb="1">
      <t>ダイ</t>
    </rPh>
    <rPh sb="2" eb="3">
      <t>ジ</t>
    </rPh>
    <phoneticPr fontId="1"/>
  </si>
  <si>
    <t>第２次</t>
    <rPh sb="0" eb="1">
      <t>ダイ</t>
    </rPh>
    <rPh sb="2" eb="3">
      <t>ジ</t>
    </rPh>
    <phoneticPr fontId="1"/>
  </si>
  <si>
    <t>第３次</t>
    <rPh sb="0" eb="1">
      <t>ダイ</t>
    </rPh>
    <rPh sb="2" eb="3">
      <t>ジ</t>
    </rPh>
    <phoneticPr fontId="1"/>
  </si>
  <si>
    <t>Ｓ４５</t>
  </si>
  <si>
    <t>Ｓ５０</t>
  </si>
  <si>
    <t>Ｓ５５</t>
  </si>
  <si>
    <t>Ｓ６０</t>
  </si>
  <si>
    <t>Ｈ２</t>
  </si>
  <si>
    <t>Ｈ７</t>
  </si>
  <si>
    <t>農業</t>
    <rPh sb="0" eb="2">
      <t>ノウギョウ</t>
    </rPh>
    <phoneticPr fontId="1"/>
  </si>
  <si>
    <t>林業</t>
    <rPh sb="0" eb="2">
      <t>リンギョウ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</si>
  <si>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</si>
  <si>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</si>
  <si>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不詳</t>
    <rPh sb="0" eb="2">
      <t>フショウ</t>
    </rPh>
    <phoneticPr fontId="1"/>
  </si>
  <si>
    <t>卸・小売業</t>
    <rPh sb="0" eb="1">
      <t>オロシ</t>
    </rPh>
    <rPh sb="2" eb="5">
      <t>コウリギョウ</t>
    </rPh>
    <phoneticPr fontId="1"/>
  </si>
  <si>
    <t>金融・保険</t>
    <rPh sb="0" eb="2">
      <t>キンユウ</t>
    </rPh>
    <rPh sb="3" eb="5">
      <t>ホケン</t>
    </rPh>
    <phoneticPr fontId="1"/>
  </si>
  <si>
    <t>不動産</t>
    <rPh sb="0" eb="3">
      <t>フドウサン</t>
    </rPh>
    <phoneticPr fontId="1"/>
  </si>
  <si>
    <t>電気・ガス・水道</t>
    <rPh sb="0" eb="2">
      <t>デンキ</t>
    </rPh>
    <rPh sb="6" eb="8">
      <t>スイドウ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</si>
  <si>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</si>
  <si>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</si>
  <si>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会社などの役員</t>
    <rPh sb="0" eb="2">
      <t>カイシャ</t>
    </rPh>
    <rPh sb="5" eb="7">
      <t>ヤクイン</t>
    </rPh>
    <phoneticPr fontId="2"/>
  </si>
  <si>
    <t>雇人のある業主</t>
    <rPh sb="0" eb="1">
      <t>ヤト</t>
    </rPh>
    <rPh sb="1" eb="2">
      <t>ニン</t>
    </rPh>
    <rPh sb="5" eb="7">
      <t>ギョウシュ</t>
    </rPh>
    <phoneticPr fontId="2"/>
  </si>
  <si>
    <t>雇人のない業主</t>
    <rPh sb="0" eb="1">
      <t>ヤト</t>
    </rPh>
    <rPh sb="1" eb="2">
      <t>ニン</t>
    </rPh>
    <rPh sb="5" eb="7">
      <t>ギョウシュ</t>
    </rPh>
    <phoneticPr fontId="2"/>
  </si>
  <si>
    <t>家族従業者</t>
    <rPh sb="0" eb="2">
      <t>カゾク</t>
    </rPh>
    <rPh sb="2" eb="5">
      <t>ジュウギョウシャ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</si>
  <si>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</si>
  <si>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>Ｓ30</t>
    <phoneticPr fontId="4"/>
  </si>
  <si>
    <t>Ｓ35</t>
    <phoneticPr fontId="4"/>
  </si>
  <si>
    <t>Ｓ40</t>
    <phoneticPr fontId="4"/>
  </si>
  <si>
    <t>Ｓ45</t>
    <phoneticPr fontId="4"/>
  </si>
  <si>
    <t>Ｓ50</t>
    <phoneticPr fontId="4"/>
  </si>
  <si>
    <t>Ｓ55</t>
    <phoneticPr fontId="4"/>
  </si>
  <si>
    <t>Ｓ60</t>
    <phoneticPr fontId="4"/>
  </si>
  <si>
    <t>Ｈ２</t>
    <phoneticPr fontId="4"/>
  </si>
  <si>
    <t>Ｈ７</t>
    <phoneticPr fontId="4"/>
  </si>
  <si>
    <t>Ｈ１２</t>
    <phoneticPr fontId="4"/>
  </si>
  <si>
    <t>平成　2　年</t>
  </si>
  <si>
    <t>平成　7　年</t>
  </si>
  <si>
    <t>平成 12 年</t>
  </si>
  <si>
    <t>平成 17 年</t>
  </si>
  <si>
    <t>人</t>
  </si>
  <si>
    <t>平成 22 年</t>
    <phoneticPr fontId="4"/>
  </si>
  <si>
    <t xml:space="preserve"> ＝平成２２年１０月１日現在＝</t>
    <phoneticPr fontId="4"/>
  </si>
  <si>
    <t>平成　 ２２ 　年</t>
    <phoneticPr fontId="4"/>
  </si>
  <si>
    <t>狩猟業</t>
    <phoneticPr fontId="4"/>
  </si>
  <si>
    <t>農　　業</t>
    <phoneticPr fontId="4"/>
  </si>
  <si>
    <t>電気・ｶﾞｽ
・水道業</t>
    <rPh sb="8" eb="11">
      <t>スイドウギョウ</t>
    </rPh>
    <phoneticPr fontId="4"/>
  </si>
  <si>
    <t>　＝平成２２年１０月１日現在＝</t>
    <phoneticPr fontId="4"/>
  </si>
  <si>
    <t>　　　　　　　　　　　　　　　　　　　　　　　　　　　　　　　　＝平成２２年１０月１日現在＝</t>
    <phoneticPr fontId="4"/>
  </si>
  <si>
    <t xml:space="preserve">　　(18)　　年齢別、男女別１５歳以上就業者及び通学者        </t>
    <rPh sb="17" eb="18">
      <t>サイ</t>
    </rPh>
    <rPh sb="18" eb="20">
      <t>イジョウ</t>
    </rPh>
    <phoneticPr fontId="4"/>
  </si>
  <si>
    <t>　　　　　　　　　　　＝平成２２年１０月１日現在＝</t>
    <phoneticPr fontId="4"/>
  </si>
  <si>
    <t>昭　和   ５０   年</t>
  </si>
  <si>
    <t>昭　和   ５５   年</t>
  </si>
  <si>
    <t>昭　和   ６０   年</t>
  </si>
  <si>
    <t>平　成  　７　  年</t>
  </si>
  <si>
    <t>平　成 　１２ 　年</t>
  </si>
  <si>
    <t>平　成 　１７　　年</t>
  </si>
  <si>
    <t>平　成 　２２　　年</t>
    <phoneticPr fontId="4"/>
  </si>
  <si>
    <t>　　 40年</t>
    <phoneticPr fontId="4"/>
  </si>
  <si>
    <t>　　 45年</t>
    <phoneticPr fontId="4"/>
  </si>
  <si>
    <t>　　 50年</t>
    <phoneticPr fontId="4"/>
  </si>
  <si>
    <t>　　 55年</t>
    <phoneticPr fontId="4"/>
  </si>
  <si>
    <t>　　 60年</t>
    <phoneticPr fontId="4"/>
  </si>
  <si>
    <t xml:space="preserve"> 平成２年</t>
    <phoneticPr fontId="4"/>
  </si>
  <si>
    <t xml:space="preserve"> 　　７年</t>
    <phoneticPr fontId="4"/>
  </si>
  <si>
    <t xml:space="preserve">     12年</t>
    <phoneticPr fontId="4"/>
  </si>
  <si>
    <t xml:space="preserve">     17年</t>
    <phoneticPr fontId="4"/>
  </si>
  <si>
    <t xml:space="preserve">     22年</t>
    <phoneticPr fontId="4"/>
  </si>
  <si>
    <t>人口集中
地　　区</t>
    <rPh sb="5" eb="6">
      <t>チ</t>
    </rPh>
    <rPh sb="8" eb="9">
      <t>ク</t>
    </rPh>
    <phoneticPr fontId="4"/>
  </si>
  <si>
    <t>総人口</t>
    <phoneticPr fontId="4"/>
  </si>
  <si>
    <t>総面積</t>
    <phoneticPr fontId="4"/>
  </si>
  <si>
    <r>
      <t xml:space="preserve">       </t>
    </r>
    <r>
      <rPr>
        <sz val="5"/>
        <rFont val="ＭＳ 明朝"/>
        <family val="1"/>
        <charset val="128"/>
      </rPr>
      <t>人</t>
    </r>
    <phoneticPr fontId="4"/>
  </si>
  <si>
    <r>
      <t xml:space="preserve">     </t>
    </r>
    <r>
      <rPr>
        <sz val="5"/>
        <rFont val="ＭＳ 明朝"/>
        <family val="1"/>
        <charset val="128"/>
      </rPr>
      <t>％</t>
    </r>
    <phoneticPr fontId="4"/>
  </si>
  <si>
    <r>
      <t xml:space="preserve">   　 </t>
    </r>
    <r>
      <rPr>
        <sz val="5"/>
        <rFont val="ＭＳ 明朝"/>
        <family val="1"/>
        <charset val="128"/>
      </rPr>
      <t>ｋ㎡</t>
    </r>
    <phoneticPr fontId="4"/>
  </si>
  <si>
    <r>
      <t xml:space="preserve">      </t>
    </r>
    <r>
      <rPr>
        <sz val="5"/>
        <rFont val="ＭＳ 明朝"/>
        <family val="1"/>
        <charset val="128"/>
      </rPr>
      <t>ｋ㎡</t>
    </r>
    <phoneticPr fontId="4"/>
  </si>
  <si>
    <r>
      <t xml:space="preserve">     </t>
    </r>
    <r>
      <rPr>
        <sz val="5"/>
        <rFont val="ＭＳ 明朝"/>
        <family val="1"/>
        <charset val="128"/>
      </rPr>
      <t>％</t>
    </r>
    <phoneticPr fontId="4"/>
  </si>
  <si>
    <r>
      <t xml:space="preserve">  　 </t>
    </r>
    <r>
      <rPr>
        <sz val="5"/>
        <rFont val="ＭＳ 明朝"/>
        <family val="1"/>
        <charset val="128"/>
      </rPr>
      <t>人／ｋ㎡</t>
    </r>
    <phoneticPr fontId="4"/>
  </si>
  <si>
    <r>
      <t xml:space="preserve">   </t>
    </r>
    <r>
      <rPr>
        <sz val="5"/>
        <rFont val="ＭＳ 明朝"/>
        <family val="1"/>
        <charset val="128"/>
      </rPr>
      <t>人／ｋ㎡</t>
    </r>
    <phoneticPr fontId="4"/>
  </si>
  <si>
    <r>
      <t xml:space="preserve">         </t>
    </r>
    <r>
      <rPr>
        <sz val="5"/>
        <rFont val="ＭＳ 明朝"/>
        <family val="1"/>
        <charset val="128"/>
      </rPr>
      <t>人</t>
    </r>
    <phoneticPr fontId="4"/>
  </si>
  <si>
    <t xml:space="preserve"> (Ａ)</t>
    <phoneticPr fontId="4"/>
  </si>
  <si>
    <t xml:space="preserve"> (Ｂ)</t>
    <phoneticPr fontId="4"/>
  </si>
  <si>
    <t>(Ａ)
－
（Ｂ）</t>
    <phoneticPr fontId="4"/>
  </si>
  <si>
    <t xml:space="preserve"> (Ｄ)</t>
    <phoneticPr fontId="4"/>
  </si>
  <si>
    <t>（Ｃ）
－
（Ｄ）</t>
    <phoneticPr fontId="4"/>
  </si>
  <si>
    <t>人口集中
地　　区</t>
    <phoneticPr fontId="4"/>
  </si>
  <si>
    <t>総　　　　　　　　　　数　　　</t>
    <phoneticPr fontId="4"/>
  </si>
  <si>
    <t>地　　　　　　　　　　域</t>
    <phoneticPr fontId="4"/>
  </si>
  <si>
    <t>　　＝平成２２年１０月１日現在＝</t>
    <phoneticPr fontId="4"/>
  </si>
  <si>
    <t>▲1.5</t>
    <phoneticPr fontId="4"/>
  </si>
  <si>
    <t xml:space="preserve">      20  年</t>
  </si>
  <si>
    <t xml:space="preserve">      21  年</t>
  </si>
  <si>
    <t xml:space="preserve">      22  年</t>
  </si>
  <si>
    <t xml:space="preserve">      23  年</t>
  </si>
  <si>
    <t xml:space="preserve">      24  年</t>
  </si>
  <si>
    <t>平成  ９  年</t>
    <rPh sb="0" eb="2">
      <t>ヘイセイ</t>
    </rPh>
    <phoneticPr fontId="4"/>
  </si>
  <si>
    <t>平成  9 年度</t>
    <rPh sb="0" eb="2">
      <t>ヘイセイ</t>
    </rPh>
    <rPh sb="7" eb="8">
      <t>ド</t>
    </rPh>
    <phoneticPr fontId="4"/>
  </si>
  <si>
    <t xml:space="preserve">     10 年度</t>
    <phoneticPr fontId="4"/>
  </si>
  <si>
    <t xml:space="preserve">     11 年度</t>
  </si>
  <si>
    <t xml:space="preserve">     12 年度</t>
  </si>
  <si>
    <t xml:space="preserve">     13 年度</t>
  </si>
  <si>
    <t xml:space="preserve">     14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</si>
  <si>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</si>
  <si>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</si>
  <si>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</si>
  <si>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</si>
  <si>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</si>
  <si>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</si>
  <si>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</si>
  <si>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</si>
  <si>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</si>
  <si>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 xml:space="preserve">     24 年度</t>
  </si>
  <si>
    <t>▲0.9</t>
    <phoneticPr fontId="4"/>
  </si>
  <si>
    <t>▲0.7</t>
    <phoneticPr fontId="4"/>
  </si>
  <si>
    <t>▲0.5</t>
    <phoneticPr fontId="4"/>
  </si>
  <si>
    <t>▲0.3</t>
    <phoneticPr fontId="4"/>
  </si>
  <si>
    <t>▲1.1</t>
    <phoneticPr fontId="4"/>
  </si>
  <si>
    <t>Ｈ２４</t>
    <phoneticPr fontId="4"/>
  </si>
  <si>
    <t>　９　　月別人口動態 （平成２４年度）</t>
    <phoneticPr fontId="4"/>
  </si>
  <si>
    <t>石狩振興局</t>
    <rPh sb="0" eb="2">
      <t>イシカリ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</si>
  <si>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</si>
  <si>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</si>
  <si>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</si>
  <si>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</si>
  <si>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</si>
  <si>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5">
      <t>シンコウキョク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</si>
  <si>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</si>
  <si>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
総合振興局</t>
    <rPh sb="6" eb="8">
      <t>ソウゴウ</t>
    </rPh>
    <rPh sb="8" eb="11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</si>
  <si>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</si>
  <si>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</si>
  <si>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</si>
  <si>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</si>
  <si>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</si>
  <si>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当該年齢
人 員 数</t>
    <rPh sb="0" eb="2">
      <t>トウガイ</t>
    </rPh>
    <rPh sb="2" eb="4">
      <t>ネンレイ</t>
    </rPh>
    <rPh sb="5" eb="6">
      <t>ジン</t>
    </rPh>
    <rPh sb="7" eb="8">
      <t>イン</t>
    </rPh>
    <rPh sb="9" eb="10">
      <t>スウ</t>
    </rPh>
    <phoneticPr fontId="4"/>
  </si>
  <si>
    <t>人 員 数</t>
    <rPh sb="4" eb="5">
      <t>スウ</t>
    </rPh>
    <phoneticPr fontId="4"/>
  </si>
  <si>
    <t>Ｈ２２</t>
    <phoneticPr fontId="4"/>
  </si>
  <si>
    <t>Ｈ２２</t>
    <phoneticPr fontId="1"/>
  </si>
  <si>
    <t>電気･ガス
･水道業</t>
    <phoneticPr fontId="4"/>
  </si>
  <si>
    <t>不動産業・
物品賃貸業</t>
    <rPh sb="6" eb="8">
      <t>ブッピン</t>
    </rPh>
    <rPh sb="8" eb="11">
      <t>チンタイギョウ</t>
    </rPh>
    <phoneticPr fontId="4"/>
  </si>
  <si>
    <t>正規雇用</t>
    <rPh sb="0" eb="2">
      <t>セイキ</t>
    </rPh>
    <rPh sb="2" eb="4">
      <t>コヨウ</t>
    </rPh>
    <phoneticPr fontId="4"/>
  </si>
  <si>
    <t>派遣職員</t>
    <rPh sb="0" eb="2">
      <t>ハケン</t>
    </rPh>
    <rPh sb="2" eb="4">
      <t>ショクイン</t>
    </rPh>
    <phoneticPr fontId="4"/>
  </si>
  <si>
    <t>パート等</t>
    <rPh sb="3" eb="4">
      <t>トウ</t>
    </rPh>
    <phoneticPr fontId="4"/>
  </si>
  <si>
    <t xml:space="preserve"> 　  人</t>
  </si>
  <si>
    <t>正規雇用</t>
    <rPh sb="0" eb="2">
      <t>セイキ</t>
    </rPh>
    <rPh sb="2" eb="4">
      <t>コヨウ</t>
    </rPh>
    <phoneticPr fontId="2"/>
  </si>
  <si>
    <t>派遣職員</t>
    <rPh sb="0" eb="2">
      <t>ハケン</t>
    </rPh>
    <rPh sb="2" eb="4">
      <t>ショクイン</t>
    </rPh>
    <phoneticPr fontId="2"/>
  </si>
  <si>
    <t>ﾊﾟｰﾄ･ｱﾙﾊﾞｲﾄ等</t>
    <rPh sb="11" eb="12">
      <t>トウ</t>
    </rPh>
    <phoneticPr fontId="2"/>
  </si>
  <si>
    <t>不詳</t>
    <rPh sb="0" eb="2">
      <t>フショウ</t>
    </rPh>
    <phoneticPr fontId="4"/>
  </si>
  <si>
    <t>平　成   ２   年</t>
    <rPh sb="0" eb="1">
      <t>ヘイ</t>
    </rPh>
    <rPh sb="2" eb="3">
      <t>セイ</t>
    </rPh>
    <phoneticPr fontId="4"/>
  </si>
  <si>
    <t>(注)　平成２４年度は外国人を含む。</t>
    <rPh sb="1" eb="2">
      <t>チュウ</t>
    </rPh>
    <rPh sb="4" eb="6">
      <t>ヘイセイ</t>
    </rPh>
    <rPh sb="8" eb="10">
      <t>ネンド</t>
    </rPh>
    <rPh sb="11" eb="14">
      <t>ガイコクジン</t>
    </rPh>
    <rPh sb="15" eb="16">
      <t>フク</t>
    </rPh>
    <phoneticPr fontId="4"/>
  </si>
  <si>
    <r>
      <t>　10　　道内広域生活圏別人口移動状況</t>
    </r>
    <r>
      <rPr>
        <sz val="10.5"/>
        <rFont val="ＭＳ 明朝"/>
        <family val="1"/>
        <charset val="128"/>
      </rPr>
      <t xml:space="preserve">        </t>
    </r>
    <phoneticPr fontId="4"/>
  </si>
  <si>
    <t>区　　　分</t>
    <phoneticPr fontId="4"/>
  </si>
  <si>
    <t>転　　　　　　　　入</t>
    <phoneticPr fontId="4"/>
  </si>
  <si>
    <t>転　　　　　　　　出</t>
    <phoneticPr fontId="4"/>
  </si>
  <si>
    <t>２３年度</t>
    <phoneticPr fontId="4"/>
  </si>
  <si>
    <t>総　 　数</t>
    <phoneticPr fontId="4"/>
  </si>
  <si>
    <t>道　 　外</t>
    <phoneticPr fontId="4"/>
  </si>
  <si>
    <t>全　 　道</t>
    <phoneticPr fontId="4"/>
  </si>
  <si>
    <t>町村計</t>
    <phoneticPr fontId="4"/>
  </si>
  <si>
    <t>※　平成１８年度以前の移動状況は、市町村合併前の支庁(現在の総合振興局･振興局)管内で記載。</t>
    <rPh sb="2" eb="4">
      <t>ヘイセイ</t>
    </rPh>
    <rPh sb="6" eb="8">
      <t>ネンド</t>
    </rPh>
    <rPh sb="8" eb="10">
      <t>イゼン</t>
    </rPh>
    <rPh sb="11" eb="13">
      <t>イドウ</t>
    </rPh>
    <rPh sb="13" eb="15">
      <t>ジョウキョウ</t>
    </rPh>
    <rPh sb="17" eb="20">
      <t>シチョウソン</t>
    </rPh>
    <rPh sb="20" eb="23">
      <t>ガッペイマエ</t>
    </rPh>
    <rPh sb="24" eb="26">
      <t>シチョウ</t>
    </rPh>
    <rPh sb="27" eb="29">
      <t>ゲンザイ</t>
    </rPh>
    <rPh sb="30" eb="32">
      <t>ソウゴウ</t>
    </rPh>
    <rPh sb="32" eb="35">
      <t>シンコウキョク</t>
    </rPh>
    <rPh sb="36" eb="39">
      <t>シンコウキョク</t>
    </rPh>
    <rPh sb="40" eb="42">
      <t>カンナイ</t>
    </rPh>
    <rPh sb="43" eb="45">
      <t>キサイ</t>
    </rPh>
    <phoneticPr fontId="4"/>
  </si>
  <si>
    <t>　　幌加内町及び幌延町の２町は、平成２２年４月１日に所管の総合出先機関が変更されたため、
　それぞれ次の区分により記載した。
　　　幌加内町：平成１８年度以前…空知総合振興局。平成２３年度…上川総合振興局
　　　幌 延 町：平成１８年度以前…留萌総合振興局。平成２３年度…宗谷総合振興局</t>
    <rPh sb="2" eb="6">
      <t>ホロカナイチョウ</t>
    </rPh>
    <rPh sb="6" eb="7">
      <t>オヨ</t>
    </rPh>
    <rPh sb="8" eb="11">
      <t>ホロノベチョウ</t>
    </rPh>
    <rPh sb="13" eb="14">
      <t>チョウ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ショカン</t>
    </rPh>
    <rPh sb="29" eb="31">
      <t>ソウゴウ</t>
    </rPh>
    <rPh sb="31" eb="33">
      <t>デサキ</t>
    </rPh>
    <rPh sb="33" eb="35">
      <t>キカン</t>
    </rPh>
    <rPh sb="36" eb="38">
      <t>ヘンコウ</t>
    </rPh>
    <rPh sb="50" eb="51">
      <t>ツギ</t>
    </rPh>
    <rPh sb="52" eb="54">
      <t>クブン</t>
    </rPh>
    <rPh sb="57" eb="59">
      <t>キサイ</t>
    </rPh>
    <rPh sb="66" eb="70">
      <t>ホロカナイチョウ</t>
    </rPh>
    <rPh sb="71" eb="73">
      <t>ヘイセイ</t>
    </rPh>
    <rPh sb="75" eb="77">
      <t>ネンド</t>
    </rPh>
    <rPh sb="77" eb="79">
      <t>イゼン</t>
    </rPh>
    <rPh sb="80" eb="82">
      <t>ソラチ</t>
    </rPh>
    <rPh sb="82" eb="84">
      <t>ソウゴウ</t>
    </rPh>
    <rPh sb="84" eb="87">
      <t>シンコウキョク</t>
    </rPh>
    <rPh sb="88" eb="90">
      <t>ヘイセイ</t>
    </rPh>
    <rPh sb="92" eb="94">
      <t>ネンド</t>
    </rPh>
    <rPh sb="95" eb="97">
      <t>カミカワ</t>
    </rPh>
    <rPh sb="97" eb="99">
      <t>ソウゴウ</t>
    </rPh>
    <rPh sb="99" eb="102">
      <t>シンコウキョク</t>
    </rPh>
    <rPh sb="121" eb="123">
      <t>ルモイ</t>
    </rPh>
    <rPh sb="136" eb="138">
      <t>ソウヤ</t>
    </rPh>
    <phoneticPr fontId="4"/>
  </si>
  <si>
    <t>昭和　32  年</t>
  </si>
  <si>
    <t xml:space="preserve">      33  年</t>
  </si>
  <si>
    <t xml:space="preserve">      34  年</t>
  </si>
  <si>
    <t xml:space="preserve">      35  年</t>
  </si>
  <si>
    <t xml:space="preserve">      36  年</t>
  </si>
  <si>
    <t xml:space="preserve">      37  年</t>
  </si>
  <si>
    <t xml:space="preserve">      38  年</t>
  </si>
  <si>
    <t xml:space="preserve">      39  年</t>
  </si>
  <si>
    <t xml:space="preserve">      40  年</t>
  </si>
  <si>
    <t xml:space="preserve">      41  年</t>
  </si>
  <si>
    <t xml:space="preserve">      42  年</t>
  </si>
  <si>
    <t xml:space="preserve">      43  年</t>
  </si>
  <si>
    <t xml:space="preserve">      44  年</t>
  </si>
  <si>
    <t xml:space="preserve">      45  年</t>
  </si>
  <si>
    <t xml:space="preserve">      46  年</t>
  </si>
  <si>
    <t xml:space="preserve">      47  年</t>
  </si>
  <si>
    <t xml:space="preserve">      48  年</t>
  </si>
  <si>
    <t xml:space="preserve">      49  年</t>
  </si>
  <si>
    <t xml:space="preserve">      50  年</t>
  </si>
  <si>
    <t xml:space="preserve">      51  年</t>
  </si>
  <si>
    <t xml:space="preserve">      52  年</t>
  </si>
  <si>
    <t xml:space="preserve">    　53  年</t>
  </si>
  <si>
    <t xml:space="preserve">      54  年</t>
  </si>
  <si>
    <t xml:space="preserve">      56  年</t>
  </si>
  <si>
    <t>▲9.0　　　　　　</t>
  </si>
  <si>
    <t>　▲2.8</t>
  </si>
  <si>
    <t>　▲4.6</t>
  </si>
  <si>
    <t>　▲3.0</t>
  </si>
  <si>
    <t>　▲2.2</t>
  </si>
  <si>
    <t>　▲1.6</t>
  </si>
  <si>
    <t>　▲0.3</t>
  </si>
  <si>
    <t>　▲0.7</t>
  </si>
  <si>
    <t>　▲0.2</t>
  </si>
  <si>
    <t>　　　55  年</t>
  </si>
  <si>
    <t>　　　57  年</t>
  </si>
  <si>
    <t>昭和  58  年</t>
    <rPh sb="0" eb="2">
      <t>ショウワ</t>
    </rPh>
    <phoneticPr fontId="5"/>
  </si>
  <si>
    <t xml:space="preserve">      59  年</t>
  </si>
  <si>
    <t xml:space="preserve">      60  年</t>
  </si>
  <si>
    <t xml:space="preserve">      61  年</t>
  </si>
  <si>
    <t xml:space="preserve">      62  年</t>
  </si>
  <si>
    <t xml:space="preserve">      63  年</t>
  </si>
  <si>
    <t>平成  元  年</t>
  </si>
  <si>
    <t xml:space="preserve">      ２  年</t>
  </si>
  <si>
    <t xml:space="preserve">      ３  年</t>
  </si>
  <si>
    <t xml:space="preserve">      ４  年</t>
  </si>
  <si>
    <t xml:space="preserve">      ５  年</t>
  </si>
  <si>
    <t xml:space="preserve">      ６  年</t>
  </si>
  <si>
    <t xml:space="preserve">      ７  年</t>
  </si>
  <si>
    <t xml:space="preserve">      ８  年</t>
  </si>
  <si>
    <t>　▲0.6</t>
  </si>
  <si>
    <t>　▲0.1</t>
  </si>
  <si>
    <t>　▲0.5</t>
  </si>
  <si>
    <t>　▲1.1</t>
  </si>
  <si>
    <t>　▲0.8</t>
  </si>
  <si>
    <t>　▲0.9</t>
  </si>
  <si>
    <t>　▲1.4</t>
  </si>
  <si>
    <t>　▲582</t>
    <phoneticPr fontId="4"/>
  </si>
  <si>
    <t>　▲345</t>
    <phoneticPr fontId="4"/>
  </si>
  <si>
    <t>▲1,056</t>
    <phoneticPr fontId="4"/>
  </si>
  <si>
    <t>▲1,373</t>
    <phoneticPr fontId="4"/>
  </si>
  <si>
    <t>　▲236</t>
    <phoneticPr fontId="4"/>
  </si>
  <si>
    <t>　 ▲17</t>
    <phoneticPr fontId="4"/>
  </si>
  <si>
    <t>　 ▲95</t>
    <phoneticPr fontId="4"/>
  </si>
  <si>
    <t>　▲128</t>
    <phoneticPr fontId="4"/>
  </si>
  <si>
    <t>　 ▲87</t>
    <phoneticPr fontId="4"/>
  </si>
  <si>
    <t xml:space="preserve"> 　▲33</t>
    <phoneticPr fontId="4"/>
  </si>
  <si>
    <t>　▲228</t>
    <phoneticPr fontId="4"/>
  </si>
  <si>
    <t>　▲107</t>
    <phoneticPr fontId="4"/>
  </si>
  <si>
    <t>　▲278</t>
    <phoneticPr fontId="4"/>
  </si>
  <si>
    <t>　▲226</t>
    <phoneticPr fontId="4"/>
  </si>
  <si>
    <t>　▲274</t>
    <phoneticPr fontId="4"/>
  </si>
  <si>
    <t>　▲299</t>
    <phoneticPr fontId="4"/>
  </si>
  <si>
    <t>　▲173</t>
    <phoneticPr fontId="4"/>
  </si>
  <si>
    <t>　▲145</t>
    <phoneticPr fontId="4"/>
  </si>
  <si>
    <t>　▲178</t>
    <phoneticPr fontId="4"/>
  </si>
  <si>
    <t>　▲117</t>
    <phoneticPr fontId="4"/>
  </si>
  <si>
    <t>　▲187</t>
    <phoneticPr fontId="4"/>
  </si>
  <si>
    <t>昭和 31 年度</t>
    <phoneticPr fontId="4"/>
  </si>
  <si>
    <t xml:space="preserve">     32 年度</t>
    <phoneticPr fontId="4"/>
  </si>
  <si>
    <t xml:space="preserve">     33 年度</t>
  </si>
  <si>
    <t xml:space="preserve">     34 年度</t>
  </si>
  <si>
    <t xml:space="preserve">     35 年度</t>
  </si>
  <si>
    <t xml:space="preserve">     36 年度</t>
  </si>
  <si>
    <t xml:space="preserve">     37 年度</t>
  </si>
  <si>
    <t xml:space="preserve">     38 年度</t>
  </si>
  <si>
    <t xml:space="preserve">     39 年度</t>
  </si>
  <si>
    <t xml:space="preserve">     40 年度</t>
  </si>
  <si>
    <t xml:space="preserve">     41 年度</t>
  </si>
  <si>
    <t xml:space="preserve">     42 年度</t>
  </si>
  <si>
    <t xml:space="preserve">     43 年度</t>
  </si>
  <si>
    <t xml:space="preserve">     44 年度</t>
  </si>
  <si>
    <t xml:space="preserve">     45 年度</t>
  </si>
  <si>
    <t xml:space="preserve">     46 年度</t>
  </si>
  <si>
    <t xml:space="preserve">     47 年度</t>
  </si>
  <si>
    <t xml:space="preserve">     48 年度</t>
  </si>
  <si>
    <t xml:space="preserve">     49 年度</t>
  </si>
  <si>
    <t xml:space="preserve">     50 年度</t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</si>
  <si>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</si>
  <si>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</si>
  <si>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</si>
  <si>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</si>
  <si>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</si>
  <si>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</si>
  <si>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</si>
  <si>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</si>
  <si>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</si>
  <si>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</si>
  <si>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</si>
  <si>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</si>
  <si>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</si>
  <si>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 2 年度</t>
    <rPh sb="9" eb="10">
      <t>ド</t>
    </rPh>
    <phoneticPr fontId="4"/>
  </si>
  <si>
    <t xml:space="preserve">      3 年度</t>
    <rPh sb="9" eb="10">
      <t>ド</t>
    </rPh>
    <phoneticPr fontId="4"/>
  </si>
  <si>
    <t xml:space="preserve">      4 年度</t>
    <rPh sb="9" eb="10">
      <t>ド</t>
    </rPh>
    <phoneticPr fontId="4"/>
  </si>
  <si>
    <t xml:space="preserve">      5 年度</t>
    <rPh sb="9" eb="10">
      <t>ド</t>
    </rPh>
    <phoneticPr fontId="4"/>
  </si>
  <si>
    <t xml:space="preserve">      6 年度</t>
    <rPh sb="9" eb="10">
      <t>ド</t>
    </rPh>
    <phoneticPr fontId="4"/>
  </si>
  <si>
    <t xml:space="preserve">      7 年度</t>
    <rPh sb="9" eb="10">
      <t>ド</t>
    </rPh>
    <phoneticPr fontId="4"/>
  </si>
  <si>
    <t xml:space="preserve">      8 年度</t>
    <rPh sb="9" eb="10">
      <t>ド</t>
    </rPh>
    <phoneticPr fontId="4"/>
  </si>
  <si>
    <t>第３次産業</t>
    <phoneticPr fontId="4"/>
  </si>
  <si>
    <t>林業
狩猟業</t>
    <rPh sb="3" eb="5">
      <t>シュリョウ</t>
    </rPh>
    <rPh sb="5" eb="6">
      <t>ギョウ</t>
    </rPh>
    <phoneticPr fontId="4"/>
  </si>
  <si>
    <t>漁業
水産養殖業</t>
    <rPh sb="3" eb="4">
      <t>ミズ</t>
    </rPh>
    <rPh sb="4" eb="5">
      <t>セン</t>
    </rPh>
    <rPh sb="5" eb="8">
      <t>ヨウショクギョウ</t>
    </rPh>
    <phoneticPr fontId="4"/>
  </si>
  <si>
    <t>鉱　業</t>
    <phoneticPr fontId="4"/>
  </si>
  <si>
    <t>建設業</t>
    <phoneticPr fontId="4"/>
  </si>
  <si>
    <t>製造業</t>
    <phoneticPr fontId="4"/>
  </si>
  <si>
    <t>卸・小売業</t>
    <phoneticPr fontId="4"/>
  </si>
  <si>
    <t>金融・
保険業</t>
    <phoneticPr fontId="4"/>
  </si>
  <si>
    <t>不動産業</t>
    <phoneticPr fontId="4"/>
  </si>
  <si>
    <t>運輸・
通信業</t>
    <phoneticPr fontId="4"/>
  </si>
  <si>
    <t>ｻｰﾋﾞｽ業</t>
    <phoneticPr fontId="4"/>
  </si>
  <si>
    <t>公　務</t>
    <phoneticPr fontId="4"/>
  </si>
  <si>
    <t>分類不能
の産業</t>
    <phoneticPr fontId="4"/>
  </si>
  <si>
    <t>総人口</t>
    <rPh sb="0" eb="3">
      <t>ソウジンコウ</t>
    </rPh>
    <phoneticPr fontId="4"/>
  </si>
  <si>
    <t>運輸･通信</t>
    <rPh sb="0" eb="2">
      <t>ウンユ</t>
    </rPh>
    <rPh sb="3" eb="5">
      <t>ツウシン</t>
    </rPh>
    <phoneticPr fontId="1"/>
  </si>
  <si>
    <t>資料：　財務グループ</t>
    <phoneticPr fontId="4"/>
  </si>
  <si>
    <t>資料：　財務グループ</t>
    <phoneticPr fontId="4"/>
  </si>
  <si>
    <t>　　　各年９月末現在による。また、平成２４年度以降の住民登録人口･世帯数には外国人を含む。</t>
    <rPh sb="3" eb="5">
      <t>カクネン</t>
    </rPh>
    <rPh sb="17" eb="19">
      <t>ヘイセイ</t>
    </rPh>
    <rPh sb="21" eb="23">
      <t>ネンド</t>
    </rPh>
    <rPh sb="23" eb="25">
      <t>イコウ</t>
    </rPh>
    <rPh sb="26" eb="28">
      <t>ジュウミン</t>
    </rPh>
    <rPh sb="28" eb="30">
      <t>トウロク</t>
    </rPh>
    <rPh sb="30" eb="32">
      <t>ジンコウ</t>
    </rPh>
    <rPh sb="33" eb="36">
      <t>セタイスウ</t>
    </rPh>
    <rPh sb="38" eb="41">
      <t>ガイコクジン</t>
    </rPh>
    <rPh sb="42" eb="43">
      <t>フク</t>
    </rPh>
    <phoneticPr fontId="4"/>
  </si>
  <si>
    <t>資料：　財務グループ</t>
    <phoneticPr fontId="4"/>
  </si>
  <si>
    <t>（注）　平成７年以降は、１人の準世帯及び会社などの寄宿舎の項は再掲の数値。</t>
    <rPh sb="1" eb="2">
      <t>チュウ</t>
    </rPh>
    <rPh sb="4" eb="6">
      <t>ヘイセイ</t>
    </rPh>
    <rPh sb="7" eb="10">
      <t>ネンイコウ</t>
    </rPh>
    <rPh sb="13" eb="14">
      <t>ニン</t>
    </rPh>
    <rPh sb="15" eb="18">
      <t>ジュンセタイ</t>
    </rPh>
    <rPh sb="18" eb="19">
      <t>オヨ</t>
    </rPh>
    <rPh sb="20" eb="22">
      <t>カイシャ</t>
    </rPh>
    <rPh sb="25" eb="28">
      <t>キシュクシャ</t>
    </rPh>
    <rPh sb="29" eb="30">
      <t>コウ</t>
    </rPh>
    <rPh sb="31" eb="33">
      <t>サイケイ</t>
    </rPh>
    <rPh sb="34" eb="36">
      <t>スウチ</t>
    </rPh>
    <phoneticPr fontId="4"/>
  </si>
  <si>
    <t>世　　帯</t>
    <rPh sb="0" eb="1">
      <t>ヨ</t>
    </rPh>
    <rPh sb="3" eb="4">
      <t>オビ</t>
    </rPh>
    <phoneticPr fontId="4"/>
  </si>
  <si>
    <t>（注）　総数には、区分不詳を含む。</t>
    <rPh sb="1" eb="2">
      <t>チュウ</t>
    </rPh>
    <rPh sb="4" eb="6">
      <t>ソウスウ</t>
    </rPh>
    <rPh sb="9" eb="11">
      <t>クブン</t>
    </rPh>
    <rPh sb="11" eb="13">
      <t>フショウ</t>
    </rPh>
    <rPh sb="14" eb="15">
      <t>フク</t>
    </rPh>
    <phoneticPr fontId="4"/>
  </si>
  <si>
    <t xml:space="preserve">　　(17)　　産業、従業上の地位（８区分）別１５歳以上就業者数      </t>
    <phoneticPr fontId="4"/>
  </si>
  <si>
    <t>（注）　総数には不詳を含む。</t>
    <rPh sb="1" eb="2">
      <t>チュウ</t>
    </rPh>
    <rPh sb="4" eb="6">
      <t>ソウスウ</t>
    </rPh>
    <rPh sb="8" eb="10">
      <t>フショウ</t>
    </rPh>
    <rPh sb="11" eb="12">
      <t>フク</t>
    </rPh>
    <phoneticPr fontId="4"/>
  </si>
  <si>
    <t xml:space="preserve">　　(14)　　家族類型別一般世帯数及び人員数        </t>
    <rPh sb="13" eb="15">
      <t>イッパン</t>
    </rPh>
    <rPh sb="22" eb="23">
      <t>スウ</t>
    </rPh>
    <phoneticPr fontId="4"/>
  </si>
  <si>
    <t>非親族を含む世帯</t>
    <rPh sb="4" eb="5">
      <t>フク</t>
    </rPh>
    <rPh sb="6" eb="8">
      <t>セタイ</t>
    </rPh>
    <phoneticPr fontId="4"/>
  </si>
  <si>
    <t>単独世帯</t>
    <rPh sb="2" eb="4">
      <t>セタイ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</si>
</sst>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#,##0;&quot;▲ &quot;#,##0"/>
    <numFmt numFmtId="177" formatCode="_ * #,##0.0_ ;_ * \-#,##0.0_ ;_ * &quot;-&quot;?_ ;_ @_ "/>
    <numFmt numFmtId="178" formatCode="0.0;&quot;▲ &quot;0.0"/>
    <numFmt numFmtId="179" formatCode="0.00_ "/>
    <numFmt numFmtId="180" formatCode="0.000_ "/>
    <numFmt numFmtId="181" formatCode="_ * #,##0.000_ ;_ * \-#,##0.000_ ;_ * &quot;-&quot;???_ ;_ @_ "/>
    <numFmt numFmtId="182" formatCode="#,##0.00_ "/>
    <numFmt numFmtId="183" formatCode="0.0000_ "/>
    <numFmt numFmtId="184" formatCode="#,##0.0;&quot;▲ &quot;#,##0.0"/>
    <numFmt numFmtId="185" formatCode="\(#,##0\)"/>
    <numFmt numFmtId="186" formatCode="\(#,##0.0\)"/>
    <numFmt numFmtId="187" formatCode="0.0"/>
    <numFmt numFmtId="188" formatCode="_ * #,##0.0_ ;_ * \-#,##0.0_ ;_ * &quot;-&quot;_ ;_ @_ "/>
    <numFmt numFmtId="189" formatCode="_ * #,##0.00_ ;_ * \-#,##0.00_ ;_ * &quot;-&quot;_ ;_ @_ "/>
    <numFmt numFmtId="190" formatCode="_ * #,##0.00_ ;_ * \-#,##0.00_ ;_ * &quot;-&quot;?_ ;_ @_ "/>
    <numFmt numFmtId="191" formatCode="#,##0.000_ "/>
  </numFmts>
  <fonts count="19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8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/>
  </cellStyleXfs>
  <cellXfs count="694">
    <xf numFmtId="0" fontId="0" fillId="0" borderId="0" xfId="0"/>
    <xf numFmtId="0" fontId="1" fillId="0" borderId="0" xfId="0" applyFont="1" applyAlignment="1">
      <alignment horizontal="justify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1" fillId="0" borderId="1" xfId="0" applyFont="1" applyBorder="1" applyAlignment="1">
      <alignment horizontal="justify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4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1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1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3" fontId="0" fillId="0" borderId="0" xfId="0" applyNumberForma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41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justify" vertical="top" wrapText="1"/>
    </xf>
    <xf numFmtId="41" fontId="1" fillId="0" borderId="15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0" fontId="1" fillId="0" borderId="26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right" vertical="top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16" xfId="0" applyNumberFormat="1" applyFont="1" applyBorder="1" applyAlignment="1">
      <alignment horizontal="center" wrapText="1"/>
    </xf>
    <xf numFmtId="41" fontId="1" fillId="0" borderId="2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top" wrapText="1" justifyLastLine="1"/>
    </xf>
    <xf numFmtId="0" fontId="1" fillId="0" borderId="29" xfId="0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distributed" vertical="top" wrapText="1" justifyLastLine="1"/>
    </xf>
    <xf numFmtId="0" fontId="1" fillId="0" borderId="15" xfId="0" applyFont="1" applyBorder="1" applyAlignment="1">
      <alignment horizontal="distributed" vertical="top" wrapText="1" justifyLastLine="1"/>
    </xf>
    <xf numFmtId="0" fontId="1" fillId="0" borderId="26" xfId="0" applyFont="1" applyBorder="1" applyAlignment="1">
      <alignment horizontal="distributed" vertical="top" wrapText="1" justifyLastLine="1"/>
    </xf>
    <xf numFmtId="0" fontId="1" fillId="0" borderId="25" xfId="0" applyFont="1" applyBorder="1" applyAlignment="1">
      <alignment horizontal="distributed" vertical="top" wrapText="1" justifyLastLine="1"/>
    </xf>
    <xf numFmtId="0" fontId="1" fillId="0" borderId="27" xfId="0" applyFont="1" applyBorder="1" applyAlignment="1">
      <alignment horizontal="distributed" vertical="top" wrapText="1" justifyLastLine="1"/>
    </xf>
    <xf numFmtId="41" fontId="1" fillId="0" borderId="15" xfId="0" applyNumberFormat="1" applyFont="1" applyBorder="1" applyAlignment="1">
      <alignment horizontal="right" wrapText="1"/>
    </xf>
    <xf numFmtId="41" fontId="1" fillId="0" borderId="31" xfId="0" applyNumberFormat="1" applyFont="1" applyBorder="1" applyAlignment="1">
      <alignment horizontal="right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8" xfId="0" applyNumberFormat="1" applyFont="1" applyBorder="1" applyAlignment="1">
      <alignment horizontal="center" wrapText="1"/>
    </xf>
    <xf numFmtId="41" fontId="1" fillId="0" borderId="31" xfId="0" applyNumberFormat="1" applyFont="1" applyBorder="1" applyAlignment="1">
      <alignment horizontal="center" wrapText="1"/>
    </xf>
    <xf numFmtId="41" fontId="1" fillId="0" borderId="32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distributed" vertical="center" wrapText="1" justifyLastLine="1"/>
    </xf>
    <xf numFmtId="0" fontId="1" fillId="0" borderId="25" xfId="0" applyFont="1" applyBorder="1" applyAlignment="1">
      <alignment horizontal="distributed" vertical="center" wrapText="1" justifyLastLine="1"/>
    </xf>
    <xf numFmtId="0" fontId="1" fillId="0" borderId="27" xfId="0" applyFont="1" applyBorder="1" applyAlignment="1">
      <alignment horizontal="distributed" vertical="center" wrapText="1" justifyLastLine="1"/>
    </xf>
    <xf numFmtId="0" fontId="1" fillId="0" borderId="31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7" xfId="0" applyFont="1" applyBorder="1" applyAlignment="1">
      <alignment horizontal="distributed" wrapText="1"/>
    </xf>
    <xf numFmtId="41" fontId="1" fillId="0" borderId="0" xfId="0" applyNumberFormat="1" applyFont="1" applyBorder="1" applyAlignment="1">
      <alignment horizontal="center" wrapText="1"/>
    </xf>
    <xf numFmtId="41" fontId="0" fillId="0" borderId="0" xfId="0" applyNumberFormat="1" applyAlignment="1">
      <alignment horizontal="center"/>
    </xf>
    <xf numFmtId="41" fontId="3" fillId="0" borderId="7" xfId="0" applyNumberFormat="1" applyFont="1" applyBorder="1" applyAlignment="1">
      <alignment horizontal="right" wrapText="1"/>
    </xf>
    <xf numFmtId="41" fontId="1" fillId="0" borderId="15" xfId="0" applyNumberFormat="1" applyFont="1" applyBorder="1" applyAlignment="1">
      <alignment horizontal="center"/>
    </xf>
    <xf numFmtId="41" fontId="1" fillId="0" borderId="25" xfId="0" applyNumberFormat="1" applyFont="1" applyBorder="1" applyAlignment="1">
      <alignment horizontal="center" wrapText="1"/>
    </xf>
    <xf numFmtId="41" fontId="1" fillId="0" borderId="33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distributed" wrapText="1" justifyLastLine="1"/>
    </xf>
    <xf numFmtId="0" fontId="1" fillId="0" borderId="27" xfId="0" applyFont="1" applyBorder="1" applyAlignment="1">
      <alignment horizontal="distributed" wrapText="1" justifyLastLine="1"/>
    </xf>
    <xf numFmtId="0" fontId="1" fillId="0" borderId="26" xfId="0" applyFont="1" applyBorder="1" applyAlignment="1">
      <alignment horizontal="distributed" wrapText="1" justifyLastLine="1"/>
    </xf>
    <xf numFmtId="0" fontId="1" fillId="0" borderId="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distributed" wrapText="1"/>
    </xf>
    <xf numFmtId="41" fontId="1" fillId="0" borderId="39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distributed" wrapText="1"/>
    </xf>
    <xf numFmtId="0" fontId="1" fillId="0" borderId="26" xfId="0" applyFont="1" applyBorder="1" applyAlignment="1">
      <alignment horizontal="distributed" wrapText="1"/>
    </xf>
    <xf numFmtId="0" fontId="1" fillId="0" borderId="41" xfId="0" applyFont="1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justify" wrapText="1"/>
    </xf>
    <xf numFmtId="0" fontId="1" fillId="0" borderId="28" xfId="0" applyFont="1" applyBorder="1" applyAlignment="1">
      <alignment horizontal="justify" wrapText="1"/>
    </xf>
    <xf numFmtId="0" fontId="1" fillId="0" borderId="27" xfId="0" applyFont="1" applyBorder="1" applyAlignment="1">
      <alignment horizontal="justify" wrapText="1"/>
    </xf>
    <xf numFmtId="0" fontId="1" fillId="0" borderId="2" xfId="0" applyFont="1" applyBorder="1" applyAlignment="1">
      <alignment horizontal="distributed" wrapText="1" justifyLastLine="1"/>
    </xf>
    <xf numFmtId="0" fontId="1" fillId="0" borderId="15" xfId="0" applyFont="1" applyBorder="1" applyAlignment="1">
      <alignment horizontal="distributed" wrapText="1" justifyLastLine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distributed" wrapText="1" justifyLastLine="1"/>
    </xf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distributed" vertical="center" wrapText="1"/>
    </xf>
    <xf numFmtId="41" fontId="1" fillId="0" borderId="14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38" fontId="0" fillId="0" borderId="0" xfId="0" applyNumberFormat="1"/>
    <xf numFmtId="0" fontId="2" fillId="0" borderId="0" xfId="0" applyFont="1" applyAlignment="1">
      <alignment horizontal="justify" vertical="center"/>
    </xf>
    <xf numFmtId="41" fontId="0" fillId="0" borderId="0" xfId="0" applyNumberFormat="1"/>
    <xf numFmtId="180" fontId="0" fillId="0" borderId="0" xfId="0" applyNumberFormat="1"/>
    <xf numFmtId="0" fontId="1" fillId="0" borderId="0" xfId="0" applyFont="1" applyAlignment="1">
      <alignment horizontal="left"/>
    </xf>
    <xf numFmtId="41" fontId="1" fillId="0" borderId="2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right"/>
    </xf>
    <xf numFmtId="41" fontId="1" fillId="0" borderId="22" xfId="0" applyNumberFormat="1" applyFont="1" applyBorder="1" applyAlignment="1">
      <alignment horizontal="right"/>
    </xf>
    <xf numFmtId="178" fontId="1" fillId="0" borderId="44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44" xfId="0" applyNumberFormat="1" applyFont="1" applyBorder="1" applyAlignment="1">
      <alignment horizontal="right" wrapText="1"/>
    </xf>
    <xf numFmtId="178" fontId="1" fillId="0" borderId="16" xfId="0" applyNumberFormat="1" applyFont="1" applyBorder="1" applyAlignment="1">
      <alignment horizontal="right" wrapText="1"/>
    </xf>
    <xf numFmtId="177" fontId="1" fillId="0" borderId="2" xfId="0" applyNumberFormat="1" applyFont="1" applyBorder="1" applyAlignment="1">
      <alignment horizontal="center" wrapText="1"/>
    </xf>
    <xf numFmtId="177" fontId="1" fillId="0" borderId="10" xfId="0" applyNumberFormat="1" applyFont="1" applyBorder="1" applyAlignment="1">
      <alignment horizontal="center" wrapText="1"/>
    </xf>
    <xf numFmtId="177" fontId="1" fillId="0" borderId="39" xfId="0" applyNumberFormat="1" applyFont="1" applyBorder="1" applyAlignment="1">
      <alignment horizontal="center" wrapText="1"/>
    </xf>
    <xf numFmtId="177" fontId="1" fillId="0" borderId="40" xfId="0" applyNumberFormat="1" applyFont="1" applyBorder="1" applyAlignment="1">
      <alignment horizontal="center" wrapText="1"/>
    </xf>
    <xf numFmtId="181" fontId="0" fillId="0" borderId="0" xfId="0" applyNumberFormat="1"/>
    <xf numFmtId="0" fontId="1" fillId="0" borderId="0" xfId="0" applyFont="1" applyAlignment="1">
      <alignment horizontal="right"/>
    </xf>
    <xf numFmtId="0" fontId="1" fillId="0" borderId="46" xfId="0" applyFont="1" applyBorder="1" applyAlignment="1">
      <alignment horizontal="justify" vertical="center"/>
    </xf>
    <xf numFmtId="182" fontId="0" fillId="0" borderId="0" xfId="0" applyNumberFormat="1"/>
    <xf numFmtId="179" fontId="0" fillId="0" borderId="0" xfId="0" applyNumberFormat="1"/>
    <xf numFmtId="43" fontId="0" fillId="0" borderId="0" xfId="0" applyNumberFormat="1"/>
    <xf numFmtId="176" fontId="1" fillId="0" borderId="43" xfId="0" applyNumberFormat="1" applyFont="1" applyBorder="1" applyAlignment="1">
      <alignment horizontal="right" wrapText="1"/>
    </xf>
    <xf numFmtId="0" fontId="1" fillId="0" borderId="47" xfId="0" applyFont="1" applyBorder="1" applyAlignment="1">
      <alignment horizontal="distributed" wrapText="1"/>
    </xf>
    <xf numFmtId="0" fontId="1" fillId="0" borderId="48" xfId="0" applyFont="1" applyBorder="1" applyAlignment="1">
      <alignment horizontal="distributed" wrapText="1"/>
    </xf>
    <xf numFmtId="0" fontId="1" fillId="0" borderId="49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wrapText="1"/>
    </xf>
    <xf numFmtId="0" fontId="8" fillId="0" borderId="24" xfId="0" applyFont="1" applyBorder="1" applyAlignment="1">
      <alignment horizontal="distributed" wrapText="1"/>
    </xf>
    <xf numFmtId="0" fontId="8" fillId="0" borderId="47" xfId="0" applyFont="1" applyBorder="1" applyAlignment="1">
      <alignment horizontal="distributed" wrapText="1"/>
    </xf>
    <xf numFmtId="0" fontId="0" fillId="0" borderId="50" xfId="0" applyBorder="1"/>
    <xf numFmtId="176" fontId="1" fillId="0" borderId="45" xfId="0" applyNumberFormat="1" applyFont="1" applyBorder="1" applyAlignment="1">
      <alignment horizontal="right" wrapText="1"/>
    </xf>
    <xf numFmtId="176" fontId="1" fillId="0" borderId="51" xfId="0" applyNumberFormat="1" applyFont="1" applyBorder="1" applyAlignment="1">
      <alignment horizontal="right" wrapText="1"/>
    </xf>
    <xf numFmtId="183" fontId="0" fillId="0" borderId="0" xfId="0" applyNumberFormat="1"/>
    <xf numFmtId="43" fontId="1" fillId="0" borderId="5" xfId="0" applyNumberFormat="1" applyFont="1" applyBorder="1" applyAlignment="1">
      <alignment horizontal="center" wrapText="1"/>
    </xf>
    <xf numFmtId="0" fontId="1" fillId="0" borderId="42" xfId="0" quotePrefix="1" applyFont="1" applyBorder="1" applyAlignment="1">
      <alignment horizontal="center" wrapText="1"/>
    </xf>
    <xf numFmtId="0" fontId="1" fillId="0" borderId="30" xfId="0" quotePrefix="1" applyFont="1" applyBorder="1" applyAlignment="1">
      <alignment horizontal="center" wrapText="1"/>
    </xf>
    <xf numFmtId="177" fontId="1" fillId="0" borderId="5" xfId="0" applyNumberFormat="1" applyFont="1" applyBorder="1" applyAlignment="1">
      <alignment horizontal="center" wrapText="1"/>
    </xf>
    <xf numFmtId="177" fontId="1" fillId="0" borderId="33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shrinkToFit="1"/>
    </xf>
    <xf numFmtId="49" fontId="1" fillId="0" borderId="28" xfId="0" applyNumberFormat="1" applyFont="1" applyBorder="1" applyAlignment="1">
      <alignment horizontal="center" wrapText="1"/>
    </xf>
    <xf numFmtId="49" fontId="1" fillId="0" borderId="30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shrinkToFit="1"/>
    </xf>
    <xf numFmtId="41" fontId="3" fillId="0" borderId="7" xfId="0" applyNumberFormat="1" applyFont="1" applyBorder="1" applyAlignment="1">
      <alignment horizontal="right" vertical="top" wrapText="1"/>
    </xf>
    <xf numFmtId="0" fontId="1" fillId="0" borderId="6" xfId="0" applyNumberFormat="1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wrapText="1"/>
    </xf>
    <xf numFmtId="0" fontId="1" fillId="0" borderId="28" xfId="0" applyNumberFormat="1" applyFont="1" applyBorder="1" applyAlignment="1">
      <alignment horizontal="center" wrapText="1"/>
    </xf>
    <xf numFmtId="0" fontId="1" fillId="0" borderId="27" xfId="0" applyNumberFormat="1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0" xfId="0" applyFont="1" applyBorder="1" applyAlignment="1">
      <alignment horizontal="left" wrapText="1"/>
    </xf>
    <xf numFmtId="41" fontId="3" fillId="0" borderId="8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shrinkToFit="1"/>
    </xf>
    <xf numFmtId="41" fontId="1" fillId="0" borderId="21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right" wrapText="1"/>
    </xf>
    <xf numFmtId="41" fontId="1" fillId="0" borderId="53" xfId="0" applyNumberFormat="1" applyFont="1" applyBorder="1" applyAlignment="1">
      <alignment horizontal="right" wrapText="1"/>
    </xf>
    <xf numFmtId="177" fontId="1" fillId="0" borderId="15" xfId="0" applyNumberFormat="1" applyFont="1" applyBorder="1" applyAlignment="1">
      <alignment horizontal="center" wrapText="1"/>
    </xf>
    <xf numFmtId="43" fontId="1" fillId="0" borderId="15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justify" wrapText="1"/>
    </xf>
    <xf numFmtId="0" fontId="1" fillId="0" borderId="29" xfId="0" applyFont="1" applyBorder="1" applyAlignment="1">
      <alignment horizontal="center" vertical="center" shrinkToFit="1"/>
    </xf>
    <xf numFmtId="41" fontId="0" fillId="0" borderId="0" xfId="0" applyNumberFormat="1" applyBorder="1"/>
    <xf numFmtId="177" fontId="1" fillId="0" borderId="25" xfId="0" applyNumberFormat="1" applyFont="1" applyBorder="1" applyAlignment="1">
      <alignment horizontal="center" wrapText="1"/>
    </xf>
    <xf numFmtId="177" fontId="0" fillId="0" borderId="0" xfId="0" applyNumberFormat="1" applyBorder="1"/>
    <xf numFmtId="177" fontId="1" fillId="0" borderId="31" xfId="0" applyNumberFormat="1" applyFont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/>
    </xf>
    <xf numFmtId="184" fontId="1" fillId="0" borderId="15" xfId="0" applyNumberFormat="1" applyFont="1" applyBorder="1" applyAlignment="1">
      <alignment horizontal="right" wrapText="1" indent="1"/>
    </xf>
    <xf numFmtId="184" fontId="1" fillId="0" borderId="2" xfId="0" applyNumberFormat="1" applyFont="1" applyBorder="1" applyAlignment="1">
      <alignment horizontal="right" wrapText="1" indent="1"/>
    </xf>
    <xf numFmtId="184" fontId="1" fillId="0" borderId="39" xfId="0" applyNumberFormat="1" applyFont="1" applyBorder="1" applyAlignment="1">
      <alignment horizontal="right" indent="1"/>
    </xf>
    <xf numFmtId="0" fontId="1" fillId="0" borderId="17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distributed" vertical="center" wrapText="1"/>
    </xf>
    <xf numFmtId="41" fontId="1" fillId="0" borderId="50" xfId="0" applyNumberFormat="1" applyFont="1" applyBorder="1" applyAlignment="1">
      <alignment horizontal="center" wrapText="1"/>
    </xf>
    <xf numFmtId="0" fontId="1" fillId="0" borderId="54" xfId="0" applyFont="1" applyBorder="1" applyAlignment="1">
      <alignment horizontal="justify" vertical="center" wrapText="1"/>
    </xf>
    <xf numFmtId="0" fontId="1" fillId="0" borderId="55" xfId="0" applyFont="1" applyBorder="1" applyAlignment="1">
      <alignment horizontal="distributed" wrapText="1"/>
    </xf>
    <xf numFmtId="0" fontId="1" fillId="0" borderId="56" xfId="0" applyFont="1" applyBorder="1" applyAlignment="1">
      <alignment horizontal="distributed" vertical="center" wrapText="1"/>
    </xf>
    <xf numFmtId="41" fontId="1" fillId="0" borderId="57" xfId="0" applyNumberFormat="1" applyFont="1" applyBorder="1" applyAlignment="1">
      <alignment horizontal="center" wrapText="1"/>
    </xf>
    <xf numFmtId="41" fontId="1" fillId="0" borderId="58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top" wrapText="1"/>
    </xf>
    <xf numFmtId="41" fontId="10" fillId="0" borderId="0" xfId="0" applyNumberFormat="1" applyFont="1" applyFill="1"/>
    <xf numFmtId="0" fontId="1" fillId="0" borderId="30" xfId="0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0" fontId="12" fillId="0" borderId="0" xfId="0" applyFont="1"/>
    <xf numFmtId="41" fontId="14" fillId="0" borderId="39" xfId="0" applyNumberFormat="1" applyFont="1" applyBorder="1" applyAlignment="1">
      <alignment horizontal="center"/>
    </xf>
    <xf numFmtId="178" fontId="14" fillId="0" borderId="45" xfId="0" applyNumberFormat="1" applyFont="1" applyBorder="1" applyAlignment="1">
      <alignment horizontal="right" wrapText="1"/>
    </xf>
    <xf numFmtId="178" fontId="14" fillId="0" borderId="23" xfId="0" applyNumberFormat="1" applyFont="1" applyBorder="1" applyAlignment="1">
      <alignment horizontal="right" wrapText="1"/>
    </xf>
    <xf numFmtId="41" fontId="1" fillId="0" borderId="2" xfId="0" applyNumberFormat="1" applyFont="1" applyBorder="1" applyAlignment="1">
      <alignment horizontal="center" wrapText="1"/>
    </xf>
    <xf numFmtId="187" fontId="0" fillId="0" borderId="0" xfId="0" applyNumberFormat="1"/>
    <xf numFmtId="0" fontId="0" fillId="0" borderId="0" xfId="0" applyFont="1"/>
    <xf numFmtId="0" fontId="1" fillId="0" borderId="2" xfId="0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41" fontId="1" fillId="0" borderId="25" xfId="0" applyNumberFormat="1" applyFont="1" applyBorder="1" applyAlignment="1">
      <alignment horizontal="left" wrapText="1"/>
    </xf>
    <xf numFmtId="41" fontId="1" fillId="0" borderId="15" xfId="0" applyNumberFormat="1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41" fontId="14" fillId="0" borderId="2" xfId="0" applyNumberFormat="1" applyFont="1" applyBorder="1" applyAlignment="1">
      <alignment horizontal="center" wrapText="1"/>
    </xf>
    <xf numFmtId="177" fontId="14" fillId="0" borderId="10" xfId="0" applyNumberFormat="1" applyFont="1" applyBorder="1" applyAlignment="1">
      <alignment horizontal="center" wrapText="1"/>
    </xf>
    <xf numFmtId="41" fontId="14" fillId="0" borderId="15" xfId="0" applyNumberFormat="1" applyFont="1" applyBorder="1" applyAlignment="1">
      <alignment horizontal="center" wrapText="1"/>
    </xf>
    <xf numFmtId="177" fontId="14" fillId="0" borderId="5" xfId="0" applyNumberFormat="1" applyFont="1" applyBorder="1" applyAlignment="1">
      <alignment horizontal="center" wrapText="1"/>
    </xf>
    <xf numFmtId="41" fontId="15" fillId="0" borderId="0" xfId="0" applyNumberFormat="1" applyFont="1"/>
    <xf numFmtId="180" fontId="15" fillId="0" borderId="0" xfId="0" applyNumberFormat="1" applyFont="1"/>
    <xf numFmtId="0" fontId="15" fillId="0" borderId="0" xfId="0" applyFont="1"/>
    <xf numFmtId="41" fontId="14" fillId="0" borderId="5" xfId="0" applyNumberFormat="1" applyFont="1" applyBorder="1" applyAlignment="1">
      <alignment horizontal="center" wrapText="1"/>
    </xf>
    <xf numFmtId="41" fontId="14" fillId="0" borderId="10" xfId="0" applyNumberFormat="1" applyFont="1" applyBorder="1" applyAlignment="1">
      <alignment horizontal="center" wrapText="1"/>
    </xf>
    <xf numFmtId="41" fontId="14" fillId="0" borderId="40" xfId="0" applyNumberFormat="1" applyFont="1" applyBorder="1" applyAlignment="1">
      <alignment horizontal="center" wrapText="1"/>
    </xf>
    <xf numFmtId="0" fontId="14" fillId="0" borderId="0" xfId="0" applyFont="1" applyAlignment="1">
      <alignment horizontal="justify"/>
    </xf>
    <xf numFmtId="0" fontId="14" fillId="0" borderId="46" xfId="0" applyFont="1" applyBorder="1" applyAlignment="1">
      <alignment horizontal="justify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right" vertical="top" wrapText="1"/>
    </xf>
    <xf numFmtId="0" fontId="14" fillId="0" borderId="28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41" fontId="14" fillId="0" borderId="39" xfId="0" applyNumberFormat="1" applyFont="1" applyBorder="1" applyAlignment="1">
      <alignment horizontal="center" wrapText="1"/>
    </xf>
    <xf numFmtId="41" fontId="14" fillId="0" borderId="44" xfId="0" applyNumberFormat="1" applyFont="1" applyBorder="1" applyAlignment="1">
      <alignment horizontal="right" wrapText="1"/>
    </xf>
    <xf numFmtId="41" fontId="14" fillId="0" borderId="10" xfId="0" applyNumberFormat="1" applyFont="1" applyBorder="1" applyAlignment="1">
      <alignment horizontal="right" wrapText="1"/>
    </xf>
    <xf numFmtId="41" fontId="14" fillId="0" borderId="22" xfId="0" applyNumberFormat="1" applyFont="1" applyBorder="1" applyAlignment="1">
      <alignment horizontal="center" wrapText="1"/>
    </xf>
    <xf numFmtId="41" fontId="14" fillId="0" borderId="16" xfId="0" applyNumberFormat="1" applyFont="1" applyBorder="1" applyAlignment="1">
      <alignment horizontal="center" wrapText="1"/>
    </xf>
    <xf numFmtId="41" fontId="14" fillId="0" borderId="21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14" fillId="2" borderId="0" xfId="0" applyFont="1" applyFill="1" applyAlignment="1">
      <alignment horizontal="justify"/>
    </xf>
    <xf numFmtId="0" fontId="15" fillId="2" borderId="0" xfId="0" applyFont="1" applyFill="1"/>
    <xf numFmtId="0" fontId="14" fillId="2" borderId="0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justify" vertical="top" wrapText="1"/>
    </xf>
    <xf numFmtId="0" fontId="14" fillId="2" borderId="24" xfId="0" applyFont="1" applyFill="1" applyBorder="1" applyAlignment="1">
      <alignment horizontal="justify" vertical="top" wrapText="1"/>
    </xf>
    <xf numFmtId="0" fontId="14" fillId="2" borderId="21" xfId="0" applyFont="1" applyFill="1" applyBorder="1" applyAlignment="1">
      <alignment horizontal="justify" vertical="top" wrapText="1"/>
    </xf>
    <xf numFmtId="0" fontId="16" fillId="2" borderId="7" xfId="0" applyFont="1" applyFill="1" applyBorder="1" applyAlignment="1">
      <alignment horizontal="right" vertical="top" wrapText="1"/>
    </xf>
    <xf numFmtId="0" fontId="16" fillId="2" borderId="8" xfId="0" applyFont="1" applyFill="1" applyBorder="1" applyAlignment="1">
      <alignment horizontal="right" vertical="top" wrapText="1"/>
    </xf>
    <xf numFmtId="0" fontId="14" fillId="2" borderId="18" xfId="0" applyFont="1" applyFill="1" applyBorder="1" applyAlignment="1">
      <alignment horizontal="justify" wrapText="1"/>
    </xf>
    <xf numFmtId="0" fontId="14" fillId="2" borderId="47" xfId="0" applyFont="1" applyFill="1" applyBorder="1" applyAlignment="1">
      <alignment horizontal="distributed" wrapText="1"/>
    </xf>
    <xf numFmtId="0" fontId="14" fillId="2" borderId="19" xfId="0" applyFont="1" applyFill="1" applyBorder="1" applyAlignment="1">
      <alignment horizontal="justify" wrapText="1"/>
    </xf>
    <xf numFmtId="0" fontId="14" fillId="2" borderId="48" xfId="0" applyFont="1" applyFill="1" applyBorder="1" applyAlignment="1">
      <alignment horizontal="distributed" wrapText="1"/>
    </xf>
    <xf numFmtId="0" fontId="14" fillId="2" borderId="20" xfId="0" applyFont="1" applyFill="1" applyBorder="1" applyAlignment="1">
      <alignment horizontal="justify" wrapText="1"/>
    </xf>
    <xf numFmtId="0" fontId="14" fillId="2" borderId="49" xfId="0" applyFont="1" applyFill="1" applyBorder="1" applyAlignment="1">
      <alignment horizontal="distributed" wrapText="1"/>
    </xf>
    <xf numFmtId="0" fontId="15" fillId="2" borderId="0" xfId="0" applyFont="1" applyFill="1" applyAlignment="1"/>
    <xf numFmtId="41" fontId="15" fillId="2" borderId="0" xfId="0" applyNumberFormat="1" applyFont="1" applyFill="1" applyAlignment="1">
      <alignment horizontal="center"/>
    </xf>
    <xf numFmtId="0" fontId="14" fillId="2" borderId="10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justify" wrapText="1"/>
    </xf>
    <xf numFmtId="0" fontId="14" fillId="2" borderId="24" xfId="0" applyFont="1" applyFill="1" applyBorder="1" applyAlignment="1">
      <alignment horizontal="justify" wrapText="1"/>
    </xf>
    <xf numFmtId="0" fontId="14" fillId="2" borderId="21" xfId="0" applyFont="1" applyFill="1" applyBorder="1" applyAlignment="1">
      <alignment horizontal="justify" wrapText="1"/>
    </xf>
    <xf numFmtId="0" fontId="16" fillId="2" borderId="7" xfId="0" applyNumberFormat="1" applyFont="1" applyFill="1" applyBorder="1" applyAlignment="1">
      <alignment horizontal="right" vertical="top" wrapText="1"/>
    </xf>
    <xf numFmtId="0" fontId="16" fillId="2" borderId="8" xfId="0" applyNumberFormat="1" applyFont="1" applyFill="1" applyBorder="1" applyAlignment="1">
      <alignment horizontal="right" vertical="top" wrapText="1"/>
    </xf>
    <xf numFmtId="0" fontId="14" fillId="2" borderId="24" xfId="0" applyFont="1" applyFill="1" applyBorder="1" applyAlignment="1">
      <alignment horizontal="distributed" wrapText="1"/>
    </xf>
    <xf numFmtId="0" fontId="11" fillId="2" borderId="22" xfId="0" applyFont="1" applyFill="1" applyBorder="1" applyAlignment="1">
      <alignment horizontal="justify" wrapText="1"/>
    </xf>
    <xf numFmtId="0" fontId="11" fillId="2" borderId="16" xfId="0" applyFont="1" applyFill="1" applyBorder="1" applyAlignment="1">
      <alignment horizontal="justify" wrapText="1"/>
    </xf>
    <xf numFmtId="185" fontId="14" fillId="2" borderId="7" xfId="0" applyNumberFormat="1" applyFont="1" applyFill="1" applyBorder="1" applyAlignment="1">
      <alignment horizontal="right" wrapText="1"/>
    </xf>
    <xf numFmtId="186" fontId="14" fillId="2" borderId="8" xfId="0" applyNumberFormat="1" applyFont="1" applyFill="1" applyBorder="1" applyAlignment="1">
      <alignment horizontal="right" wrapText="1"/>
    </xf>
    <xf numFmtId="41" fontId="0" fillId="2" borderId="0" xfId="0" applyNumberFormat="1" applyFill="1"/>
    <xf numFmtId="180" fontId="0" fillId="2" borderId="0" xfId="0" applyNumberFormat="1" applyFill="1"/>
    <xf numFmtId="0" fontId="0" fillId="2" borderId="0" xfId="0" applyFill="1"/>
    <xf numFmtId="185" fontId="14" fillId="2" borderId="25" xfId="0" applyNumberFormat="1" applyFont="1" applyFill="1" applyBorder="1" applyAlignment="1">
      <alignment horizontal="right" wrapText="1"/>
    </xf>
    <xf numFmtId="186" fontId="14" fillId="2" borderId="33" xfId="0" applyNumberFormat="1" applyFont="1" applyFill="1" applyBorder="1" applyAlignment="1">
      <alignment horizontal="right" wrapText="1"/>
    </xf>
    <xf numFmtId="41" fontId="15" fillId="2" borderId="0" xfId="0" applyNumberFormat="1" applyFont="1" applyFill="1"/>
    <xf numFmtId="180" fontId="15" fillId="2" borderId="0" xfId="0" applyNumberFormat="1" applyFont="1" applyFill="1"/>
    <xf numFmtId="0" fontId="1" fillId="0" borderId="7" xfId="0" applyFont="1" applyBorder="1" applyAlignment="1">
      <alignment horizontal="center" shrinkToFit="1"/>
    </xf>
    <xf numFmtId="0" fontId="1" fillId="0" borderId="7" xfId="0" applyFont="1" applyBorder="1" applyAlignment="1">
      <alignment horizontal="distributed" wrapText="1" indent="1"/>
    </xf>
    <xf numFmtId="0" fontId="1" fillId="0" borderId="15" xfId="0" applyFont="1" applyBorder="1" applyAlignment="1">
      <alignment horizontal="distributed" wrapText="1" indent="1"/>
    </xf>
    <xf numFmtId="176" fontId="1" fillId="0" borderId="25" xfId="0" applyNumberFormat="1" applyFont="1" applyBorder="1" applyAlignment="1">
      <alignment horizontal="right" shrinkToFit="1"/>
    </xf>
    <xf numFmtId="176" fontId="1" fillId="0" borderId="33" xfId="0" applyNumberFormat="1" applyFont="1" applyBorder="1" applyAlignment="1">
      <alignment horizontal="right" shrinkToFit="1"/>
    </xf>
    <xf numFmtId="176" fontId="1" fillId="0" borderId="35" xfId="0" applyNumberFormat="1" applyFont="1" applyBorder="1" applyAlignment="1">
      <alignment horizontal="right" vertical="top" wrapText="1"/>
    </xf>
    <xf numFmtId="176" fontId="1" fillId="0" borderId="36" xfId="0" applyNumberFormat="1" applyFont="1" applyBorder="1" applyAlignment="1">
      <alignment horizontal="right" vertical="top" wrapText="1"/>
    </xf>
    <xf numFmtId="176" fontId="1" fillId="0" borderId="37" xfId="0" applyNumberFormat="1" applyFont="1" applyBorder="1" applyAlignment="1">
      <alignment horizontal="right"/>
    </xf>
    <xf numFmtId="176" fontId="1" fillId="0" borderId="38" xfId="0" applyNumberFormat="1" applyFont="1" applyBorder="1" applyAlignment="1">
      <alignment horizontal="right"/>
    </xf>
    <xf numFmtId="176" fontId="1" fillId="0" borderId="25" xfId="0" applyNumberFormat="1" applyFont="1" applyBorder="1" applyAlignment="1">
      <alignment horizontal="right"/>
    </xf>
    <xf numFmtId="176" fontId="1" fillId="0" borderId="33" xfId="0" applyNumberFormat="1" applyFont="1" applyBorder="1" applyAlignment="1">
      <alignment horizontal="right"/>
    </xf>
    <xf numFmtId="176" fontId="1" fillId="0" borderId="15" xfId="0" applyNumberFormat="1" applyFont="1" applyBorder="1" applyAlignment="1">
      <alignment horizontal="right"/>
    </xf>
    <xf numFmtId="176" fontId="1" fillId="0" borderId="5" xfId="0" applyNumberFormat="1" applyFont="1" applyBorder="1" applyAlignment="1">
      <alignment horizontal="right"/>
    </xf>
    <xf numFmtId="176" fontId="1" fillId="0" borderId="7" xfId="0" applyNumberFormat="1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176" fontId="1" fillId="0" borderId="31" xfId="0" applyNumberFormat="1" applyFont="1" applyBorder="1" applyAlignment="1">
      <alignment horizontal="right"/>
    </xf>
    <xf numFmtId="176" fontId="1" fillId="0" borderId="32" xfId="0" applyNumberFormat="1" applyFont="1" applyBorder="1" applyAlignment="1">
      <alignment horizontal="right"/>
    </xf>
    <xf numFmtId="0" fontId="14" fillId="2" borderId="2" xfId="0" applyNumberFormat="1" applyFont="1" applyFill="1" applyBorder="1" applyAlignment="1">
      <alignment horizontal="center" vertical="center" wrapText="1"/>
    </xf>
    <xf numFmtId="41" fontId="14" fillId="2" borderId="15" xfId="0" applyNumberFormat="1" applyFont="1" applyFill="1" applyBorder="1" applyAlignment="1">
      <alignment horizontal="center" wrapText="1"/>
    </xf>
    <xf numFmtId="41" fontId="14" fillId="2" borderId="5" xfId="0" applyNumberFormat="1" applyFont="1" applyFill="1" applyBorder="1" applyAlignment="1">
      <alignment horizontal="center" wrapText="1"/>
    </xf>
    <xf numFmtId="41" fontId="14" fillId="2" borderId="2" xfId="0" applyNumberFormat="1" applyFont="1" applyFill="1" applyBorder="1" applyAlignment="1">
      <alignment horizontal="center" wrapText="1"/>
    </xf>
    <xf numFmtId="41" fontId="14" fillId="2" borderId="10" xfId="0" applyNumberFormat="1" applyFont="1" applyFill="1" applyBorder="1" applyAlignment="1">
      <alignment horizontal="center" wrapText="1"/>
    </xf>
    <xf numFmtId="41" fontId="14" fillId="2" borderId="39" xfId="0" applyNumberFormat="1" applyFont="1" applyFill="1" applyBorder="1" applyAlignment="1">
      <alignment horizontal="center" wrapText="1"/>
    </xf>
    <xf numFmtId="41" fontId="14" fillId="2" borderId="40" xfId="0" applyNumberFormat="1" applyFont="1" applyFill="1" applyBorder="1" applyAlignment="1">
      <alignment horizontal="center" wrapText="1"/>
    </xf>
    <xf numFmtId="0" fontId="14" fillId="2" borderId="23" xfId="0" applyFont="1" applyFill="1" applyBorder="1" applyAlignment="1">
      <alignment horizontal="justify" wrapText="1"/>
    </xf>
    <xf numFmtId="0" fontId="14" fillId="2" borderId="22" xfId="0" applyFont="1" applyFill="1" applyBorder="1" applyAlignment="1">
      <alignment horizontal="justify" wrapText="1"/>
    </xf>
    <xf numFmtId="0" fontId="14" fillId="2" borderId="16" xfId="0" applyFont="1" applyFill="1" applyBorder="1" applyAlignment="1">
      <alignment horizontal="justify" wrapText="1"/>
    </xf>
    <xf numFmtId="41" fontId="1" fillId="2" borderId="39" xfId="0" applyNumberFormat="1" applyFont="1" applyFill="1" applyBorder="1" applyAlignment="1">
      <alignment horizontal="center" wrapText="1"/>
    </xf>
    <xf numFmtId="177" fontId="1" fillId="2" borderId="52" xfId="0" applyNumberFormat="1" applyFont="1" applyFill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46" xfId="0" applyFont="1" applyBorder="1" applyAlignment="1">
      <alignment horizontal="right" vertical="center"/>
    </xf>
    <xf numFmtId="0" fontId="1" fillId="0" borderId="62" xfId="0" applyFont="1" applyBorder="1" applyAlignment="1">
      <alignment horizontal="left"/>
    </xf>
    <xf numFmtId="0" fontId="1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right" vertical="top" wrapText="1"/>
    </xf>
    <xf numFmtId="41" fontId="1" fillId="0" borderId="15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0" fontId="18" fillId="0" borderId="0" xfId="0" applyFont="1"/>
    <xf numFmtId="0" fontId="18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1" fillId="0" borderId="46" xfId="0" applyFont="1" applyBorder="1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top" wrapText="1"/>
    </xf>
    <xf numFmtId="41" fontId="1" fillId="0" borderId="1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distributed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right" wrapText="1"/>
    </xf>
    <xf numFmtId="41" fontId="1" fillId="0" borderId="32" xfId="0" applyNumberFormat="1" applyFont="1" applyBorder="1" applyAlignment="1">
      <alignment horizontal="right" wrapText="1"/>
    </xf>
    <xf numFmtId="178" fontId="0" fillId="0" borderId="0" xfId="0" applyNumberFormat="1"/>
    <xf numFmtId="187" fontId="18" fillId="0" borderId="0" xfId="0" applyNumberFormat="1" applyFont="1"/>
    <xf numFmtId="187" fontId="18" fillId="0" borderId="0" xfId="0" applyNumberFormat="1" applyFont="1" applyFill="1"/>
    <xf numFmtId="0" fontId="18" fillId="0" borderId="0" xfId="0" applyFont="1" applyFill="1"/>
    <xf numFmtId="190" fontId="3" fillId="0" borderId="35" xfId="0" applyNumberFormat="1" applyFont="1" applyBorder="1" applyAlignment="1">
      <alignment horizontal="center" wrapText="1"/>
    </xf>
    <xf numFmtId="190" fontId="1" fillId="0" borderId="25" xfId="0" applyNumberFormat="1" applyFont="1" applyBorder="1" applyAlignment="1">
      <alignment horizontal="center" wrapText="1"/>
    </xf>
    <xf numFmtId="190" fontId="3" fillId="0" borderId="7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top" wrapText="1"/>
    </xf>
    <xf numFmtId="41" fontId="1" fillId="0" borderId="1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41" fontId="1" fillId="0" borderId="15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2" xfId="0" applyFont="1" applyBorder="1" applyAlignment="1">
      <alignment horizontal="right"/>
    </xf>
    <xf numFmtId="176" fontId="1" fillId="0" borderId="5" xfId="0" applyNumberFormat="1" applyFont="1" applyBorder="1" applyAlignment="1">
      <alignment horizontal="right" wrapText="1"/>
    </xf>
    <xf numFmtId="176" fontId="1" fillId="0" borderId="10" xfId="0" applyNumberFormat="1" applyFont="1" applyBorder="1" applyAlignment="1">
      <alignment horizontal="right" wrapText="1"/>
    </xf>
    <xf numFmtId="176" fontId="1" fillId="0" borderId="40" xfId="0" applyNumberFormat="1" applyFont="1" applyBorder="1" applyAlignment="1">
      <alignment horizontal="right" wrapText="1"/>
    </xf>
    <xf numFmtId="0" fontId="1" fillId="0" borderId="62" xfId="0" applyFont="1" applyBorder="1" applyAlignment="1">
      <alignment horizontal="left" vertical="center"/>
    </xf>
    <xf numFmtId="0" fontId="1" fillId="0" borderId="3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41" fontId="1" fillId="0" borderId="15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0" fontId="1" fillId="0" borderId="24" xfId="0" applyFont="1" applyBorder="1" applyAlignment="1">
      <alignment horizontal="distributed" wrapText="1" justifyLastLine="1"/>
    </xf>
    <xf numFmtId="0" fontId="1" fillId="0" borderId="21" xfId="0" applyFont="1" applyBorder="1" applyAlignment="1">
      <alignment horizontal="distributed" wrapText="1" justifyLastLine="1"/>
    </xf>
    <xf numFmtId="0" fontId="1" fillId="0" borderId="22" xfId="0" applyFont="1" applyBorder="1" applyAlignment="1">
      <alignment horizontal="distributed" wrapText="1" justifyLastLine="1"/>
    </xf>
    <xf numFmtId="178" fontId="1" fillId="0" borderId="15" xfId="0" applyNumberFormat="1" applyFont="1" applyBorder="1" applyAlignment="1">
      <alignment horizontal="right" wrapText="1" indent="1"/>
    </xf>
    <xf numFmtId="178" fontId="1" fillId="0" borderId="2" xfId="0" applyNumberFormat="1" applyFont="1" applyFill="1" applyBorder="1" applyAlignment="1">
      <alignment horizontal="right" wrapText="1" indent="1"/>
    </xf>
    <xf numFmtId="178" fontId="1" fillId="0" borderId="2" xfId="0" applyNumberFormat="1" applyFont="1" applyBorder="1" applyAlignment="1">
      <alignment horizontal="right" wrapText="1" indent="1"/>
    </xf>
    <xf numFmtId="191" fontId="0" fillId="0" borderId="0" xfId="0" applyNumberFormat="1"/>
    <xf numFmtId="41" fontId="0" fillId="0" borderId="0" xfId="0" applyNumberFormat="1" applyAlignment="1">
      <alignment vertical="center"/>
    </xf>
    <xf numFmtId="0" fontId="1" fillId="0" borderId="67" xfId="0" applyFont="1" applyBorder="1" applyAlignment="1">
      <alignment horizontal="distributed" wrapText="1" justifyLastLine="1"/>
    </xf>
    <xf numFmtId="0" fontId="0" fillId="0" borderId="66" xfId="0" applyBorder="1"/>
    <xf numFmtId="0" fontId="3" fillId="0" borderId="25" xfId="0" applyFont="1" applyBorder="1" applyAlignment="1">
      <alignment horizontal="right" vertical="top" wrapText="1"/>
    </xf>
    <xf numFmtId="0" fontId="3" fillId="0" borderId="33" xfId="0" applyFont="1" applyBorder="1" applyAlignment="1">
      <alignment horizontal="right" vertical="top" wrapText="1"/>
    </xf>
    <xf numFmtId="0" fontId="1" fillId="0" borderId="78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0" fillId="0" borderId="18" xfId="0" applyBorder="1"/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1" fillId="0" borderId="80" xfId="0" applyFont="1" applyBorder="1" applyAlignment="1">
      <alignment horizontal="center" wrapText="1"/>
    </xf>
    <xf numFmtId="41" fontId="1" fillId="2" borderId="15" xfId="0" applyNumberFormat="1" applyFont="1" applyFill="1" applyBorder="1" applyAlignment="1">
      <alignment horizontal="center" wrapText="1"/>
    </xf>
    <xf numFmtId="176" fontId="1" fillId="2" borderId="5" xfId="0" applyNumberFormat="1" applyFont="1" applyFill="1" applyBorder="1" applyAlignment="1">
      <alignment horizontal="right" wrapText="1" indent="1"/>
    </xf>
    <xf numFmtId="41" fontId="1" fillId="2" borderId="2" xfId="0" applyNumberFormat="1" applyFont="1" applyFill="1" applyBorder="1" applyAlignment="1">
      <alignment horizontal="center" wrapText="1"/>
    </xf>
    <xf numFmtId="176" fontId="1" fillId="2" borderId="10" xfId="0" applyNumberFormat="1" applyFont="1" applyFill="1" applyBorder="1" applyAlignment="1">
      <alignment horizontal="right" wrapText="1" indent="1"/>
    </xf>
    <xf numFmtId="176" fontId="1" fillId="2" borderId="40" xfId="0" applyNumberFormat="1" applyFont="1" applyFill="1" applyBorder="1" applyAlignment="1">
      <alignment horizontal="right" wrapText="1" indent="1"/>
    </xf>
    <xf numFmtId="41" fontId="1" fillId="0" borderId="15" xfId="0" applyNumberFormat="1" applyFont="1" applyBorder="1" applyAlignment="1">
      <alignment horizontal="center" wrapText="1"/>
    </xf>
    <xf numFmtId="0" fontId="1" fillId="0" borderId="62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41" fontId="15" fillId="0" borderId="7" xfId="0" applyNumberFormat="1" applyFont="1" applyBorder="1" applyAlignment="1">
      <alignment horizontal="center"/>
    </xf>
    <xf numFmtId="41" fontId="0" fillId="0" borderId="7" xfId="0" applyNumberFormat="1" applyBorder="1" applyAlignment="1">
      <alignment horizontal="center"/>
    </xf>
    <xf numFmtId="0" fontId="1" fillId="0" borderId="62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1" fillId="0" borderId="30" xfId="0" applyFont="1" applyBorder="1" applyAlignment="1">
      <alignment horizont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30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0" fontId="1" fillId="0" borderId="0" xfId="0" applyFont="1" applyAlignment="1">
      <alignment horizontal="justify" vertical="center"/>
    </xf>
    <xf numFmtId="0" fontId="1" fillId="0" borderId="46" xfId="0" applyFont="1" applyBorder="1" applyAlignment="1">
      <alignment horizontal="right" vertical="center"/>
    </xf>
    <xf numFmtId="0" fontId="0" fillId="0" borderId="46" xfId="0" applyBorder="1" applyAlignment="1"/>
    <xf numFmtId="41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62" xfId="0" applyFont="1" applyBorder="1" applyAlignment="1"/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4" fillId="2" borderId="0" xfId="0" applyFont="1" applyFill="1" applyAlignment="1">
      <alignment horizontal="left" vertical="center"/>
    </xf>
    <xf numFmtId="0" fontId="14" fillId="2" borderId="46" xfId="0" applyFont="1" applyFill="1" applyBorder="1" applyAlignment="1">
      <alignment horizontal="right" vertical="center"/>
    </xf>
    <xf numFmtId="0" fontId="14" fillId="2" borderId="11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30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41" fontId="14" fillId="2" borderId="2" xfId="0" applyNumberFormat="1" applyFont="1" applyFill="1" applyBorder="1" applyAlignment="1">
      <alignment horizontal="center" wrapText="1"/>
    </xf>
    <xf numFmtId="41" fontId="14" fillId="2" borderId="10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right" vertical="top" wrapText="1"/>
    </xf>
    <xf numFmtId="0" fontId="0" fillId="0" borderId="50" xfId="0" applyBorder="1" applyAlignment="1"/>
    <xf numFmtId="0" fontId="9" fillId="0" borderId="3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63" xfId="0" applyFont="1" applyBorder="1" applyAlignment="1">
      <alignment horizontal="distributed" vertical="center" justifyLastLine="1"/>
    </xf>
    <xf numFmtId="0" fontId="9" fillId="0" borderId="64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0" fillId="0" borderId="46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1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distributed" wrapText="1" justifyLastLine="1"/>
    </xf>
    <xf numFmtId="0" fontId="1" fillId="0" borderId="2" xfId="0" applyFont="1" applyBorder="1" applyAlignment="1">
      <alignment horizontal="distributed" wrapText="1" justifyLastLine="1"/>
    </xf>
    <xf numFmtId="0" fontId="1" fillId="0" borderId="42" xfId="0" applyFont="1" applyBorder="1" applyAlignment="1">
      <alignment horizontal="distributed" wrapText="1" justifyLastLine="1"/>
    </xf>
    <xf numFmtId="0" fontId="1" fillId="0" borderId="39" xfId="0" applyFont="1" applyBorder="1" applyAlignment="1">
      <alignment horizontal="distributed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25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distributed" wrapText="1" justifyLastLine="1"/>
    </xf>
    <xf numFmtId="0" fontId="1" fillId="0" borderId="24" xfId="0" applyFont="1" applyBorder="1" applyAlignment="1">
      <alignment horizontal="distributed" wrapText="1" justifyLastLine="1"/>
    </xf>
    <xf numFmtId="0" fontId="1" fillId="0" borderId="21" xfId="0" applyFont="1" applyBorder="1" applyAlignment="1">
      <alignment horizontal="distributed" wrapText="1" justifyLastLine="1"/>
    </xf>
    <xf numFmtId="0" fontId="1" fillId="0" borderId="18" xfId="0" applyFont="1" applyBorder="1" applyAlignment="1">
      <alignment horizontal="distributed" wrapText="1" justifyLastLine="1"/>
    </xf>
    <xf numFmtId="0" fontId="1" fillId="0" borderId="47" xfId="0" applyFont="1" applyBorder="1" applyAlignment="1">
      <alignment horizontal="distributed" wrapText="1" justifyLastLine="1"/>
    </xf>
    <xf numFmtId="0" fontId="1" fillId="0" borderId="22" xfId="0" applyFont="1" applyBorder="1" applyAlignment="1">
      <alignment horizontal="distributed" wrapText="1" justifyLastLine="1"/>
    </xf>
    <xf numFmtId="0" fontId="3" fillId="0" borderId="7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0" borderId="42" xfId="0" applyFont="1" applyBorder="1" applyAlignment="1">
      <alignment horizontal="justify" wrapText="1"/>
    </xf>
    <xf numFmtId="0" fontId="1" fillId="0" borderId="39" xfId="0" applyFont="1" applyBorder="1" applyAlignment="1">
      <alignment horizontal="justify" wrapText="1"/>
    </xf>
    <xf numFmtId="41" fontId="1" fillId="0" borderId="1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188" fontId="1" fillId="0" borderId="15" xfId="0" applyNumberFormat="1" applyFont="1" applyBorder="1" applyAlignment="1">
      <alignment horizontal="center" wrapText="1"/>
    </xf>
    <xf numFmtId="189" fontId="1" fillId="0" borderId="15" xfId="0" applyNumberFormat="1" applyFont="1" applyBorder="1" applyAlignment="1">
      <alignment horizontal="center" wrapText="1"/>
    </xf>
    <xf numFmtId="189" fontId="1" fillId="0" borderId="5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188" fontId="1" fillId="0" borderId="2" xfId="0" applyNumberFormat="1" applyFont="1" applyBorder="1" applyAlignment="1">
      <alignment horizontal="center" wrapText="1"/>
    </xf>
    <xf numFmtId="189" fontId="1" fillId="0" borderId="2" xfId="0" applyNumberFormat="1" applyFont="1" applyBorder="1" applyAlignment="1">
      <alignment horizontal="center" wrapText="1"/>
    </xf>
    <xf numFmtId="189" fontId="1" fillId="0" borderId="10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188" fontId="1" fillId="0" borderId="39" xfId="0" applyNumberFormat="1" applyFont="1" applyBorder="1" applyAlignment="1">
      <alignment horizontal="center" wrapText="1"/>
    </xf>
    <xf numFmtId="189" fontId="1" fillId="0" borderId="39" xfId="0" applyNumberFormat="1" applyFont="1" applyBorder="1" applyAlignment="1">
      <alignment horizontal="center" wrapText="1"/>
    </xf>
    <xf numFmtId="189" fontId="1" fillId="0" borderId="40" xfId="0" applyNumberFormat="1" applyFont="1" applyBorder="1" applyAlignment="1">
      <alignment horizontal="center" wrapText="1"/>
    </xf>
    <xf numFmtId="0" fontId="1" fillId="0" borderId="51" xfId="0" applyFont="1" applyBorder="1" applyAlignment="1">
      <alignment horizontal="center" vertical="center" wrapText="1" justifyLastLine="1"/>
    </xf>
    <xf numFmtId="0" fontId="1" fillId="0" borderId="21" xfId="0" applyFont="1" applyBorder="1" applyAlignment="1">
      <alignment horizontal="center" vertical="center" wrapText="1" justifyLastLine="1"/>
    </xf>
    <xf numFmtId="0" fontId="1" fillId="0" borderId="70" xfId="0" applyFont="1" applyBorder="1" applyAlignment="1">
      <alignment horizontal="center" vertical="center" wrapText="1" justifyLastLine="1"/>
    </xf>
    <xf numFmtId="0" fontId="1" fillId="0" borderId="67" xfId="0" applyFont="1" applyBorder="1" applyAlignment="1">
      <alignment horizontal="center" vertical="center" wrapText="1" justifyLastLine="1"/>
    </xf>
    <xf numFmtId="0" fontId="1" fillId="0" borderId="43" xfId="0" applyFont="1" applyBorder="1" applyAlignment="1">
      <alignment horizontal="center" vertical="center" wrapText="1" justifyLastLine="1"/>
    </xf>
    <xf numFmtId="0" fontId="1" fillId="0" borderId="22" xfId="0" applyFont="1" applyBorder="1" applyAlignment="1">
      <alignment horizontal="center" vertical="center" wrapText="1" justifyLastLine="1"/>
    </xf>
    <xf numFmtId="0" fontId="0" fillId="0" borderId="21" xfId="0" applyBorder="1" applyAlignment="1">
      <alignment horizontal="center" vertical="center" wrapText="1" justifyLastLine="1"/>
    </xf>
    <xf numFmtId="0" fontId="0" fillId="0" borderId="70" xfId="0" applyBorder="1" applyAlignment="1">
      <alignment horizontal="center" vertical="center" wrapText="1" justifyLastLine="1"/>
    </xf>
    <xf numFmtId="0" fontId="0" fillId="0" borderId="67" xfId="0" applyBorder="1" applyAlignment="1">
      <alignment horizontal="center" vertical="center" wrapText="1" justifyLastLine="1"/>
    </xf>
    <xf numFmtId="0" fontId="0" fillId="0" borderId="43" xfId="0" applyBorder="1" applyAlignment="1">
      <alignment horizontal="center" vertical="center" wrapText="1" justifyLastLine="1"/>
    </xf>
    <xf numFmtId="0" fontId="0" fillId="0" borderId="22" xfId="0" applyBorder="1" applyAlignment="1">
      <alignment horizontal="center" vertical="center" wrapText="1" justifyLastLine="1"/>
    </xf>
    <xf numFmtId="41" fontId="1" fillId="0" borderId="10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distributed" vertical="center" wrapText="1" justifyLastLine="1"/>
    </xf>
    <xf numFmtId="0" fontId="1" fillId="0" borderId="33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 vertical="center"/>
    </xf>
    <xf numFmtId="41" fontId="1" fillId="0" borderId="3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center" vertical="center" wrapText="1"/>
    </xf>
    <xf numFmtId="41" fontId="0" fillId="0" borderId="30" xfId="0" applyNumberForma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wrapText="1"/>
    </xf>
    <xf numFmtId="0" fontId="1" fillId="0" borderId="62" xfId="0" applyFont="1" applyFill="1" applyBorder="1" applyAlignment="1">
      <alignment horizontal="left" wrapText="1"/>
    </xf>
    <xf numFmtId="0" fontId="0" fillId="0" borderId="62" xfId="0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46" xfId="0" applyFont="1" applyBorder="1" applyAlignment="1">
      <alignment horizontal="justify" vertical="center"/>
    </xf>
    <xf numFmtId="0" fontId="14" fillId="0" borderId="46" xfId="0" applyFont="1" applyBorder="1" applyAlignment="1">
      <alignment horizontal="right" vertical="center"/>
    </xf>
    <xf numFmtId="0" fontId="1" fillId="0" borderId="46" xfId="0" applyFont="1" applyBorder="1" applyAlignment="1">
      <alignment horizontal="justify" vertical="center"/>
    </xf>
    <xf numFmtId="0" fontId="1" fillId="0" borderId="6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distributed" wrapText="1" indent="1"/>
    </xf>
    <xf numFmtId="0" fontId="0" fillId="0" borderId="2" xfId="0" applyBorder="1" applyAlignment="1">
      <alignment horizontal="distributed" wrapText="1" indent="1"/>
    </xf>
    <xf numFmtId="0" fontId="1" fillId="0" borderId="17" xfId="0" applyFont="1" applyBorder="1" applyAlignment="1">
      <alignment horizontal="distributed" wrapText="1" indent="1"/>
    </xf>
    <xf numFmtId="0" fontId="1" fillId="0" borderId="21" xfId="0" applyFont="1" applyBorder="1" applyAlignment="1">
      <alignment horizontal="distributed" wrapText="1" indent="1"/>
    </xf>
    <xf numFmtId="0" fontId="1" fillId="0" borderId="62" xfId="0" applyFont="1" applyBorder="1" applyAlignment="1">
      <alignment horizontal="left"/>
    </xf>
    <xf numFmtId="0" fontId="1" fillId="0" borderId="7" xfId="0" applyFont="1" applyBorder="1" applyAlignment="1">
      <alignment horizontal="distributed" indent="1"/>
    </xf>
    <xf numFmtId="0" fontId="0" fillId="0" borderId="15" xfId="0" applyBorder="1" applyAlignment="1">
      <alignment horizontal="distributed" indent="1"/>
    </xf>
    <xf numFmtId="0" fontId="0" fillId="0" borderId="21" xfId="0" applyBorder="1" applyAlignment="1">
      <alignment horizontal="distributed" indent="1"/>
    </xf>
    <xf numFmtId="0" fontId="0" fillId="0" borderId="66" xfId="0" applyBorder="1" applyAlignment="1">
      <alignment horizontal="distributed" indent="1"/>
    </xf>
    <xf numFmtId="0" fontId="0" fillId="0" borderId="67" xfId="0" applyBorder="1" applyAlignment="1">
      <alignment horizontal="distributed" indent="1"/>
    </xf>
    <xf numFmtId="0" fontId="0" fillId="0" borderId="39" xfId="0" applyBorder="1" applyAlignment="1">
      <alignment horizontal="distributed" wrapText="1" indent="1"/>
    </xf>
    <xf numFmtId="0" fontId="9" fillId="0" borderId="0" xfId="0" applyFont="1" applyAlignment="1">
      <alignment horizontal="left" vertical="center"/>
    </xf>
    <xf numFmtId="0" fontId="0" fillId="0" borderId="0" xfId="0" applyAlignment="1"/>
    <xf numFmtId="0" fontId="1" fillId="0" borderId="68" xfId="0" applyFont="1" applyBorder="1" applyAlignment="1">
      <alignment horizontal="distributed" vertical="center" wrapText="1" indent="1"/>
    </xf>
    <xf numFmtId="0" fontId="1" fillId="0" borderId="69" xfId="0" applyFont="1" applyBorder="1" applyAlignment="1">
      <alignment horizontal="distributed" vertical="center" wrapText="1" indent="1"/>
    </xf>
    <xf numFmtId="0" fontId="1" fillId="0" borderId="18" xfId="0" applyFont="1" applyBorder="1" applyAlignment="1">
      <alignment horizontal="distributed" vertical="center" wrapText="1" indent="1"/>
    </xf>
    <xf numFmtId="0" fontId="1" fillId="0" borderId="22" xfId="0" applyFont="1" applyBorder="1" applyAlignment="1">
      <alignment horizontal="distributed" vertical="center" wrapText="1" indent="1"/>
    </xf>
    <xf numFmtId="0" fontId="1" fillId="0" borderId="18" xfId="0" applyFont="1" applyBorder="1" applyAlignment="1">
      <alignment horizontal="distributed" wrapText="1" indent="1"/>
    </xf>
    <xf numFmtId="0" fontId="1" fillId="0" borderId="22" xfId="0" applyFont="1" applyBorder="1" applyAlignment="1">
      <alignment horizontal="distributed" wrapText="1" indent="1"/>
    </xf>
    <xf numFmtId="0" fontId="1" fillId="0" borderId="25" xfId="0" applyFont="1" applyBorder="1" applyAlignment="1">
      <alignment horizontal="distributed" vertical="top" wrapText="1" justifyLastLine="1"/>
    </xf>
    <xf numFmtId="0" fontId="1" fillId="0" borderId="15" xfId="0" applyFont="1" applyBorder="1" applyAlignment="1">
      <alignment horizontal="distributed" vertical="top" wrapText="1" justifyLastLine="1"/>
    </xf>
    <xf numFmtId="0" fontId="1" fillId="0" borderId="6" xfId="0" applyFont="1" applyBorder="1" applyAlignment="1">
      <alignment horizontal="distributed" vertical="top" wrapText="1" justifyLastLine="1"/>
    </xf>
    <xf numFmtId="0" fontId="1" fillId="0" borderId="7" xfId="0" applyFont="1" applyBorder="1" applyAlignment="1">
      <alignment horizontal="distributed" vertical="top" wrapText="1" justifyLastLine="1"/>
    </xf>
    <xf numFmtId="0" fontId="1" fillId="0" borderId="26" xfId="0" applyFont="1" applyBorder="1" applyAlignment="1">
      <alignment horizontal="distributed" vertical="top" wrapText="1" justifyLastLine="1"/>
    </xf>
    <xf numFmtId="0" fontId="1" fillId="0" borderId="31" xfId="0" applyFont="1" applyBorder="1" applyAlignment="1">
      <alignment horizontal="distributed" wrapText="1" justifyLastLine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39" xfId="0" applyFont="1" applyBorder="1" applyAlignment="1">
      <alignment horizontal="distributed" vertical="center" wrapText="1" justifyLastLine="1"/>
    </xf>
    <xf numFmtId="0" fontId="1" fillId="0" borderId="31" xfId="0" applyFont="1" applyBorder="1" applyAlignment="1">
      <alignment horizontal="center" wrapText="1"/>
    </xf>
    <xf numFmtId="0" fontId="1" fillId="0" borderId="51" xfId="0" applyFont="1" applyBorder="1" applyAlignment="1">
      <alignment horizontal="distributed" vertical="center" wrapText="1" justifyLastLine="1"/>
    </xf>
    <xf numFmtId="0" fontId="1" fillId="0" borderId="21" xfId="0" applyFont="1" applyBorder="1" applyAlignment="1">
      <alignment horizontal="distributed" vertical="center" wrapText="1" justifyLastLine="1"/>
    </xf>
    <xf numFmtId="0" fontId="1" fillId="0" borderId="70" xfId="0" applyFont="1" applyBorder="1" applyAlignment="1">
      <alignment horizontal="distributed" vertical="center" wrapText="1" justifyLastLine="1"/>
    </xf>
    <xf numFmtId="0" fontId="1" fillId="0" borderId="67" xfId="0" applyFont="1" applyBorder="1" applyAlignment="1">
      <alignment horizontal="distributed" vertical="center" wrapText="1" justifyLastLine="1"/>
    </xf>
    <xf numFmtId="0" fontId="1" fillId="0" borderId="43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distributed" vertical="center" wrapText="1" justifyLastLine="1"/>
    </xf>
    <xf numFmtId="0" fontId="1" fillId="0" borderId="72" xfId="0" applyFont="1" applyBorder="1" applyAlignment="1">
      <alignment horizontal="distributed" wrapText="1"/>
    </xf>
    <xf numFmtId="0" fontId="1" fillId="0" borderId="47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wrapText="1"/>
    </xf>
    <xf numFmtId="0" fontId="1" fillId="0" borderId="75" xfId="0" applyNumberFormat="1" applyFont="1" applyBorder="1" applyAlignment="1">
      <alignment horizontal="distributed" wrapText="1"/>
    </xf>
    <xf numFmtId="0" fontId="1" fillId="0" borderId="76" xfId="0" applyNumberFormat="1" applyFont="1" applyBorder="1" applyAlignment="1">
      <alignment horizontal="distributed" wrapText="1"/>
    </xf>
    <xf numFmtId="0" fontId="1" fillId="0" borderId="77" xfId="0" applyNumberFormat="1" applyFont="1" applyBorder="1" applyAlignment="1">
      <alignment horizontal="distributed" wrapText="1"/>
    </xf>
    <xf numFmtId="0" fontId="1" fillId="0" borderId="74" xfId="0" applyFont="1" applyBorder="1" applyAlignment="1">
      <alignment horizontal="distributed" wrapText="1"/>
    </xf>
    <xf numFmtId="0" fontId="1" fillId="0" borderId="1" xfId="0" applyFont="1" applyBorder="1" applyAlignment="1">
      <alignment horizontal="distributed" wrapText="1"/>
    </xf>
    <xf numFmtId="0" fontId="1" fillId="0" borderId="71" xfId="0" applyFont="1" applyBorder="1" applyAlignment="1">
      <alignment horizontal="distributed" wrapText="1"/>
    </xf>
    <xf numFmtId="0" fontId="1" fillId="0" borderId="66" xfId="0" applyNumberFormat="1" applyFont="1" applyBorder="1" applyAlignment="1">
      <alignment horizontal="distributed" wrapText="1"/>
    </xf>
    <xf numFmtId="0" fontId="1" fillId="0" borderId="0" xfId="0" applyNumberFormat="1" applyFont="1" applyBorder="1" applyAlignment="1">
      <alignment horizontal="distributed" wrapText="1"/>
    </xf>
    <xf numFmtId="0" fontId="1" fillId="0" borderId="67" xfId="0" applyNumberFormat="1" applyFont="1" applyBorder="1" applyAlignment="1">
      <alignment horizontal="distributed" wrapText="1"/>
    </xf>
    <xf numFmtId="0" fontId="1" fillId="0" borderId="66" xfId="0" applyFont="1" applyBorder="1" applyAlignment="1">
      <alignment horizontal="distributed" wrapText="1"/>
    </xf>
    <xf numFmtId="0" fontId="1" fillId="0" borderId="0" xfId="0" applyFont="1" applyBorder="1" applyAlignment="1">
      <alignment horizontal="distributed" wrapText="1"/>
    </xf>
    <xf numFmtId="0" fontId="1" fillId="0" borderId="67" xfId="0" applyFont="1" applyBorder="1" applyAlignment="1">
      <alignment horizontal="distributed" wrapText="1"/>
    </xf>
    <xf numFmtId="0" fontId="1" fillId="0" borderId="62" xfId="0" applyFont="1" applyBorder="1" applyAlignment="1">
      <alignment horizontal="distributed" vertical="center" wrapText="1" indent="1"/>
    </xf>
    <xf numFmtId="0" fontId="1" fillId="0" borderId="74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71" xfId="0" applyFont="1" applyBorder="1" applyAlignment="1">
      <alignment horizontal="distributed" vertical="center" wrapText="1" indent="1"/>
    </xf>
    <xf numFmtId="0" fontId="1" fillId="0" borderId="17" xfId="0" applyFont="1" applyBorder="1" applyAlignment="1">
      <alignment horizontal="distributed" wrapText="1"/>
    </xf>
    <xf numFmtId="0" fontId="1" fillId="0" borderId="21" xfId="0" applyFont="1" applyBorder="1" applyAlignment="1">
      <alignment horizontal="distributed" wrapText="1"/>
    </xf>
    <xf numFmtId="0" fontId="1" fillId="0" borderId="73" xfId="0" applyFont="1" applyBorder="1" applyAlignment="1">
      <alignment horizontal="distributed" wrapText="1"/>
    </xf>
    <xf numFmtId="0" fontId="1" fillId="0" borderId="46" xfId="0" applyFont="1" applyBorder="1" applyAlignment="1">
      <alignment horizontal="distributed" wrapText="1"/>
    </xf>
    <xf numFmtId="0" fontId="1" fillId="0" borderId="53" xfId="0" applyFont="1" applyBorder="1" applyAlignment="1">
      <alignment horizontal="distributed" wrapText="1"/>
    </xf>
    <xf numFmtId="0" fontId="1" fillId="0" borderId="2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distributed" wrapText="1"/>
    </xf>
    <xf numFmtId="0" fontId="1" fillId="0" borderId="2" xfId="0" applyFont="1" applyBorder="1" applyAlignment="1">
      <alignment horizontal="distributed" wrapText="1"/>
    </xf>
    <xf numFmtId="0" fontId="1" fillId="0" borderId="42" xfId="0" applyFont="1" applyBorder="1" applyAlignment="1">
      <alignment horizontal="distributed" wrapText="1"/>
    </xf>
    <xf numFmtId="0" fontId="1" fillId="0" borderId="39" xfId="0" applyFont="1" applyBorder="1" applyAlignment="1">
      <alignment horizontal="distributed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distributed" wrapText="1"/>
    </xf>
    <xf numFmtId="0" fontId="1" fillId="0" borderId="15" xfId="0" applyFont="1" applyBorder="1" applyAlignment="1">
      <alignment horizontal="distributed" wrapText="1"/>
    </xf>
    <xf numFmtId="0" fontId="1" fillId="0" borderId="6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justify" wrapText="1"/>
    </xf>
    <xf numFmtId="0" fontId="1" fillId="0" borderId="0" xfId="0" applyFont="1" applyBorder="1" applyAlignment="1">
      <alignment horizontal="justify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wrapText="1" justifyLastLine="1"/>
    </xf>
    <xf numFmtId="0" fontId="1" fillId="0" borderId="26" xfId="0" applyFont="1" applyBorder="1" applyAlignment="1">
      <alignment horizontal="distributed" wrapText="1" justifyLastLine="1"/>
    </xf>
    <xf numFmtId="0" fontId="1" fillId="0" borderId="15" xfId="0" applyFont="1" applyBorder="1" applyAlignment="1">
      <alignment horizontal="distributed" wrapText="1" justifyLastLine="1"/>
    </xf>
    <xf numFmtId="41" fontId="1" fillId="0" borderId="44" xfId="0" applyNumberFormat="1" applyFont="1" applyBorder="1" applyAlignment="1">
      <alignment horizontal="center" wrapText="1"/>
    </xf>
    <xf numFmtId="41" fontId="1" fillId="0" borderId="16" xfId="0" applyNumberFormat="1" applyFont="1" applyBorder="1" applyAlignment="1">
      <alignment horizontal="center" wrapText="1"/>
    </xf>
    <xf numFmtId="184" fontId="1" fillId="0" borderId="44" xfId="0" applyNumberFormat="1" applyFont="1" applyBorder="1" applyAlignment="1">
      <alignment horizontal="right" wrapText="1" indent="1"/>
    </xf>
    <xf numFmtId="184" fontId="1" fillId="0" borderId="16" xfId="0" applyNumberFormat="1" applyFont="1" applyBorder="1" applyAlignment="1">
      <alignment horizontal="right" wrapText="1" indent="1"/>
    </xf>
    <xf numFmtId="184" fontId="1" fillId="0" borderId="12" xfId="0" applyNumberFormat="1" applyFont="1" applyBorder="1" applyAlignment="1">
      <alignment horizontal="right" wrapText="1" indent="1"/>
    </xf>
    <xf numFmtId="0" fontId="1" fillId="0" borderId="4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right" vertical="top" wrapText="1"/>
    </xf>
    <xf numFmtId="184" fontId="1" fillId="0" borderId="45" xfId="0" applyNumberFormat="1" applyFont="1" applyBorder="1" applyAlignment="1">
      <alignment horizontal="right" indent="1"/>
    </xf>
    <xf numFmtId="184" fontId="1" fillId="0" borderId="13" xfId="0" applyNumberFormat="1" applyFont="1" applyBorder="1" applyAlignment="1">
      <alignment horizontal="right" indent="1"/>
    </xf>
    <xf numFmtId="0" fontId="1" fillId="0" borderId="59" xfId="0" applyFont="1" applyBorder="1" applyAlignment="1">
      <alignment horizontal="center" vertical="top" wrapText="1"/>
    </xf>
    <xf numFmtId="0" fontId="1" fillId="0" borderId="60" xfId="0" applyFont="1" applyBorder="1" applyAlignment="1">
      <alignment horizontal="center" vertical="top" wrapText="1"/>
    </xf>
    <xf numFmtId="0" fontId="1" fillId="0" borderId="65" xfId="0" applyFont="1" applyBorder="1" applyAlignment="1">
      <alignment horizontal="center" vertical="top" wrapText="1"/>
    </xf>
    <xf numFmtId="184" fontId="1" fillId="0" borderId="43" xfId="0" applyNumberFormat="1" applyFont="1" applyBorder="1" applyAlignment="1">
      <alignment horizontal="right" wrapText="1" indent="1"/>
    </xf>
    <xf numFmtId="184" fontId="1" fillId="0" borderId="22" xfId="0" applyNumberFormat="1" applyFont="1" applyBorder="1" applyAlignment="1">
      <alignment horizontal="right" wrapText="1" indent="1"/>
    </xf>
    <xf numFmtId="184" fontId="1" fillId="0" borderId="14" xfId="0" applyNumberFormat="1" applyFont="1" applyBorder="1" applyAlignment="1">
      <alignment horizontal="right" wrapText="1" indent="1"/>
    </xf>
    <xf numFmtId="0" fontId="1" fillId="0" borderId="62" xfId="0" applyFont="1" applyBorder="1" applyAlignment="1">
      <alignment horizontal="right"/>
    </xf>
    <xf numFmtId="0" fontId="1" fillId="0" borderId="62" xfId="0" applyFont="1" applyBorder="1" applyAlignment="1">
      <alignment horizontal="justify"/>
    </xf>
    <xf numFmtId="41" fontId="1" fillId="0" borderId="45" xfId="0" applyNumberFormat="1" applyFont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41" fontId="1" fillId="0" borderId="43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center" wrapText="1"/>
    </xf>
    <xf numFmtId="184" fontId="1" fillId="0" borderId="23" xfId="0" applyNumberFormat="1" applyFont="1" applyBorder="1" applyAlignment="1">
      <alignment horizontal="right" indent="1"/>
    </xf>
    <xf numFmtId="0" fontId="1" fillId="0" borderId="63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right"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0" fontId="1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国 勢 調 査 人 口 及 び 世 帯 数 の 推 移</a:t>
            </a:r>
          </a:p>
        </c:rich>
      </c:tx>
      <c:layout>
        <c:manualLayout>
          <c:xMode val="edge"/>
          <c:yMode val="edge"/>
          <c:x val="0.25297650293713286"/>
          <c:y val="2.868068833652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45357034384641E-2"/>
          <c:y val="0.15105176626337524"/>
          <c:w val="0.89137034297448003"/>
          <c:h val="0.78393954643017527"/>
        </c:manualLayout>
      </c:layout>
      <c:lineChart>
        <c:grouping val="standard"/>
        <c:varyColors val="0"/>
        <c:ser>
          <c:idx val="1"/>
          <c:order val="0"/>
          <c:tx>
            <c:v>総数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4.1582145981752278E-2"/>
                  <c:y val="9.2832086237786236E-3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21,575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人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'6国勢調査(1)世帯と人口'!$K$7:$K$26</c:f>
              <c:strCache>
                <c:ptCount val="19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</c:strCache>
            </c:strRef>
          </c:cat>
          <c:val>
            <c:numRef>
              <c:f>'6国勢調査(1)世帯と人口'!$C$7:$C$26</c:f>
              <c:numCache>
                <c:formatCode>_(* #,##0_);_(* \(#,##0\);_(* "-"_);_(@_)</c:formatCode>
                <c:ptCount val="20"/>
                <c:pt idx="0">
                  <c:v>11110</c:v>
                </c:pt>
                <c:pt idx="1">
                  <c:v>10900</c:v>
                </c:pt>
                <c:pt idx="2">
                  <c:v>13016</c:v>
                </c:pt>
                <c:pt idx="3">
                  <c:v>14739</c:v>
                </c:pt>
                <c:pt idx="4">
                  <c:v>17041</c:v>
                </c:pt>
                <c:pt idx="5">
                  <c:v>19820</c:v>
                </c:pt>
                <c:pt idx="6">
                  <c:v>21104</c:v>
                </c:pt>
                <c:pt idx="7">
                  <c:v>24772</c:v>
                </c:pt>
                <c:pt idx="8">
                  <c:v>26207</c:v>
                </c:pt>
                <c:pt idx="9">
                  <c:v>26133</c:v>
                </c:pt>
                <c:pt idx="10">
                  <c:v>25916</c:v>
                </c:pt>
                <c:pt idx="11">
                  <c:v>25853</c:v>
                </c:pt>
                <c:pt idx="12">
                  <c:v>26534</c:v>
                </c:pt>
                <c:pt idx="13">
                  <c:v>26686</c:v>
                </c:pt>
                <c:pt idx="14">
                  <c:v>25680</c:v>
                </c:pt>
                <c:pt idx="15">
                  <c:v>24716</c:v>
                </c:pt>
                <c:pt idx="16">
                  <c:v>23905</c:v>
                </c:pt>
                <c:pt idx="17">
                  <c:v>22819</c:v>
                </c:pt>
                <c:pt idx="18">
                  <c:v>21575</c:v>
                </c:pt>
              </c:numCache>
            </c:numRef>
          </c:val>
          <c:smooth val="0"/>
        </c:ser>
        <c:ser>
          <c:idx val="2"/>
          <c:order val="1"/>
          <c:tx>
            <c:v>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3.5133733283339581E-2"/>
                  <c:y val="-1.4754570592633855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10,456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人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'6国勢調査(1)世帯と人口'!$K$7:$K$26</c:f>
              <c:strCache>
                <c:ptCount val="19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</c:strCache>
            </c:strRef>
          </c:cat>
          <c:val>
            <c:numRef>
              <c:f>'6国勢調査(1)世帯と人口'!$D$7:$D$26</c:f>
              <c:numCache>
                <c:formatCode>_(* #,##0_);_(* \(#,##0\);_(* "-"_);_(@_)</c:formatCode>
                <c:ptCount val="20"/>
                <c:pt idx="0">
                  <c:v>5811</c:v>
                </c:pt>
                <c:pt idx="1">
                  <c:v>5466</c:v>
                </c:pt>
                <c:pt idx="2">
                  <c:v>6729</c:v>
                </c:pt>
                <c:pt idx="3">
                  <c:v>7597</c:v>
                </c:pt>
                <c:pt idx="4">
                  <c:v>9098</c:v>
                </c:pt>
                <c:pt idx="5">
                  <c:v>9773</c:v>
                </c:pt>
                <c:pt idx="6">
                  <c:v>10578</c:v>
                </c:pt>
                <c:pt idx="7">
                  <c:v>13247</c:v>
                </c:pt>
                <c:pt idx="8">
                  <c:v>13638</c:v>
                </c:pt>
                <c:pt idx="9">
                  <c:v>13204</c:v>
                </c:pt>
                <c:pt idx="10">
                  <c:v>13039</c:v>
                </c:pt>
                <c:pt idx="11">
                  <c:v>12964</c:v>
                </c:pt>
                <c:pt idx="12">
                  <c:v>13427</c:v>
                </c:pt>
                <c:pt idx="13">
                  <c:v>13405</c:v>
                </c:pt>
                <c:pt idx="14">
                  <c:v>12768</c:v>
                </c:pt>
                <c:pt idx="15">
                  <c:v>12256</c:v>
                </c:pt>
                <c:pt idx="16">
                  <c:v>11790</c:v>
                </c:pt>
                <c:pt idx="17">
                  <c:v>11127</c:v>
                </c:pt>
                <c:pt idx="18">
                  <c:v>10456</c:v>
                </c:pt>
              </c:numCache>
            </c:numRef>
          </c:val>
          <c:smooth val="0"/>
        </c:ser>
        <c:ser>
          <c:idx val="0"/>
          <c:order val="2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2.8685320584926885E-2"/>
                  <c:y val="2.9075744117071409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8,725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世帯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'6国勢調査(1)世帯と人口'!$K$7:$K$26</c:f>
              <c:strCache>
                <c:ptCount val="19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</c:strCache>
            </c:strRef>
          </c:cat>
          <c:val>
            <c:numRef>
              <c:f>'6国勢調査(1)世帯と人口'!$B$7:$B$26</c:f>
              <c:numCache>
                <c:formatCode>_(* #,##0_);_(* \(#,##0\);_(* "-"_);_(@_)</c:formatCode>
                <c:ptCount val="20"/>
                <c:pt idx="0">
                  <c:v>2122</c:v>
                </c:pt>
                <c:pt idx="1">
                  <c:v>2014</c:v>
                </c:pt>
                <c:pt idx="2">
                  <c:v>2238</c:v>
                </c:pt>
                <c:pt idx="3">
                  <c:v>2564</c:v>
                </c:pt>
                <c:pt idx="4">
                  <c:v>2692</c:v>
                </c:pt>
                <c:pt idx="5">
                  <c:v>3556</c:v>
                </c:pt>
                <c:pt idx="6">
                  <c:v>3711</c:v>
                </c:pt>
                <c:pt idx="7">
                  <c:v>4233</c:v>
                </c:pt>
                <c:pt idx="8">
                  <c:v>5321</c:v>
                </c:pt>
                <c:pt idx="9">
                  <c:v>6294</c:v>
                </c:pt>
                <c:pt idx="10">
                  <c:v>6855</c:v>
                </c:pt>
                <c:pt idx="11">
                  <c:v>7464</c:v>
                </c:pt>
                <c:pt idx="12">
                  <c:v>7969</c:v>
                </c:pt>
                <c:pt idx="13">
                  <c:v>8089</c:v>
                </c:pt>
                <c:pt idx="14">
                  <c:v>8280</c:v>
                </c:pt>
                <c:pt idx="15">
                  <c:v>8499</c:v>
                </c:pt>
                <c:pt idx="16">
                  <c:v>8760</c:v>
                </c:pt>
                <c:pt idx="17">
                  <c:v>8883</c:v>
                </c:pt>
                <c:pt idx="18">
                  <c:v>8725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12640"/>
        <c:axId val="85314176"/>
      </c:lineChart>
      <c:catAx>
        <c:axId val="8531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1417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12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119063242094738"/>
          <c:y val="0.21606138620817714"/>
          <c:w val="0.13720238095238096"/>
          <c:h val="0.12577046416043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明朝,標準"- &amp;P -</c:oddFooter>
    </c:headerFooter>
    <c:pageMargins b="0.59055118110236227" l="0.78740157480314965" r="0.78740157480314965" t="0.78740157480314965" header="0.51181102362204722" footer="0.39370078740157483"/>
    <c:pageSetup paperSize="9" firstPageNumber="12" orientation="landscape" useFirstPageNumber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平成２２年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'6(8)人口ﾋﾟﾗﾐｯﾄ'!$O$98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'6(8)人口ﾋﾟﾗﾐｯﾄ'!$N$99:$N$119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'6(8)人口ﾋﾟﾗﾐｯﾄ'!$O$99:$O$119</c:f>
              <c:numCache>
                <c:formatCode>General</c:formatCode>
                <c:ptCount val="21"/>
                <c:pt idx="0">
                  <c:v>415</c:v>
                </c:pt>
                <c:pt idx="1">
                  <c:v>423</c:v>
                </c:pt>
                <c:pt idx="2">
                  <c:v>488</c:v>
                </c:pt>
                <c:pt idx="3">
                  <c:v>410</c:v>
                </c:pt>
                <c:pt idx="4">
                  <c:v>360</c:v>
                </c:pt>
                <c:pt idx="5">
                  <c:v>482</c:v>
                </c:pt>
                <c:pt idx="6">
                  <c:v>579</c:v>
                </c:pt>
                <c:pt idx="7">
                  <c:v>640</c:v>
                </c:pt>
                <c:pt idx="8">
                  <c:v>638</c:v>
                </c:pt>
                <c:pt idx="9">
                  <c:v>735</c:v>
                </c:pt>
                <c:pt idx="10">
                  <c:v>716</c:v>
                </c:pt>
                <c:pt idx="11">
                  <c:v>840</c:v>
                </c:pt>
                <c:pt idx="12">
                  <c:v>987</c:v>
                </c:pt>
                <c:pt idx="13">
                  <c:v>795</c:v>
                </c:pt>
                <c:pt idx="14">
                  <c:v>829</c:v>
                </c:pt>
                <c:pt idx="15">
                  <c:v>699</c:v>
                </c:pt>
                <c:pt idx="16">
                  <c:v>529</c:v>
                </c:pt>
                <c:pt idx="17">
                  <c:v>342</c:v>
                </c:pt>
                <c:pt idx="18">
                  <c:v>159</c:v>
                </c:pt>
                <c:pt idx="19">
                  <c:v>44</c:v>
                </c:pt>
                <c:pt idx="2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687552"/>
        <c:axId val="67689088"/>
      </c:barChart>
      <c:catAx>
        <c:axId val="67687552"/>
        <c:scaling>
          <c:orientation val="minMax"/>
        </c:scaling>
        <c:delete val="0"/>
        <c:axPos val="l"/>
        <c:majorTickMark val="out"/>
        <c:minorTickMark val="none"/>
        <c:tickLblPos val="nextTo"/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67687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核 家 族 世 帯 の 構 成 割 合 （ 世 帯 数 ）</a:t>
            </a:r>
          </a:p>
        </c:rich>
      </c:tx>
      <c:layout>
        <c:manualLayout>
          <c:xMode val="edge"/>
          <c:yMode val="edge"/>
          <c:x val="0.1697534104533229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4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876671122490963E-2"/>
          <c:y val="0.20976137574776066"/>
          <c:w val="0.90895198711176683"/>
          <c:h val="0.76531749468366139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'表-核家族世帯の構成割合'!$B$3</c:f>
              <c:strCache>
                <c:ptCount val="1"/>
                <c:pt idx="0">
                  <c:v>夫婦のみ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'表-核家族世帯の構成割合'!$A$4:$A$11</c:f>
              <c:strCache>
                <c:ptCount val="8"/>
                <c:pt idx="0">
                  <c:v>Ｈ２２</c:v>
                </c:pt>
                <c:pt idx="1">
                  <c:v>Ｈ１７</c:v>
                </c:pt>
                <c:pt idx="2">
                  <c:v>Ｈ１２</c:v>
                </c:pt>
                <c:pt idx="3">
                  <c:v>Ｈ　７</c:v>
                </c:pt>
                <c:pt idx="4">
                  <c:v>Ｈ　２</c:v>
                </c:pt>
                <c:pt idx="5">
                  <c:v>S６０</c:v>
                </c:pt>
                <c:pt idx="6">
                  <c:v>S５５</c:v>
                </c:pt>
                <c:pt idx="7">
                  <c:v>S５０</c:v>
                </c:pt>
              </c:strCache>
            </c:strRef>
          </c:cat>
          <c:val>
            <c:numRef>
              <c:f>'表-核家族世帯の構成割合'!$B$4:$B$11</c:f>
              <c:numCache>
                <c:formatCode>0.0;"▲ "0.0</c:formatCode>
                <c:ptCount val="8"/>
                <c:pt idx="0">
                  <c:v>46.2</c:v>
                </c:pt>
                <c:pt idx="1">
                  <c:v>44.9</c:v>
                </c:pt>
                <c:pt idx="2">
                  <c:v>42.7</c:v>
                </c:pt>
                <c:pt idx="3">
                  <c:v>40.6</c:v>
                </c:pt>
                <c:pt idx="4">
                  <c:v>35.299999999999997</c:v>
                </c:pt>
                <c:pt idx="5">
                  <c:v>30.9</c:v>
                </c:pt>
                <c:pt idx="6">
                  <c:v>27</c:v>
                </c:pt>
                <c:pt idx="7">
                  <c:v>23.2</c:v>
                </c:pt>
              </c:numCache>
            </c:numRef>
          </c:val>
        </c:ser>
        <c:ser>
          <c:idx val="1"/>
          <c:order val="1"/>
          <c:tx>
            <c:strRef>
              <c:f>'表-核家族世帯の構成割合'!$C$3</c:f>
              <c:strCache>
                <c:ptCount val="1"/>
                <c:pt idx="0">
                  <c:v>夫婦と子供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'表-核家族世帯の構成割合'!$A$4:$A$11</c:f>
              <c:strCache>
                <c:ptCount val="8"/>
                <c:pt idx="0">
                  <c:v>Ｈ２２</c:v>
                </c:pt>
                <c:pt idx="1">
                  <c:v>Ｈ１７</c:v>
                </c:pt>
                <c:pt idx="2">
                  <c:v>Ｈ１２</c:v>
                </c:pt>
                <c:pt idx="3">
                  <c:v>Ｈ　７</c:v>
                </c:pt>
                <c:pt idx="4">
                  <c:v>Ｈ　２</c:v>
                </c:pt>
                <c:pt idx="5">
                  <c:v>S６０</c:v>
                </c:pt>
                <c:pt idx="6">
                  <c:v>S５５</c:v>
                </c:pt>
                <c:pt idx="7">
                  <c:v>S５０</c:v>
                </c:pt>
              </c:strCache>
            </c:strRef>
          </c:cat>
          <c:val>
            <c:numRef>
              <c:f>'表-核家族世帯の構成割合'!$C$4:$C$11</c:f>
              <c:numCache>
                <c:formatCode>0.0;"▲ "0.0</c:formatCode>
                <c:ptCount val="8"/>
                <c:pt idx="0">
                  <c:v>39.700000000000003</c:v>
                </c:pt>
                <c:pt idx="1">
                  <c:v>42.5</c:v>
                </c:pt>
                <c:pt idx="2">
                  <c:v>45.7</c:v>
                </c:pt>
                <c:pt idx="3">
                  <c:v>50.1</c:v>
                </c:pt>
                <c:pt idx="4">
                  <c:v>55.8</c:v>
                </c:pt>
                <c:pt idx="5">
                  <c:v>62.4</c:v>
                </c:pt>
                <c:pt idx="6">
                  <c:v>66.2</c:v>
                </c:pt>
                <c:pt idx="7">
                  <c:v>70.7</c:v>
                </c:pt>
              </c:numCache>
            </c:numRef>
          </c:val>
        </c:ser>
        <c:ser>
          <c:idx val="2"/>
          <c:order val="2"/>
          <c:tx>
            <c:strRef>
              <c:f>'表-核家族世帯の構成割合'!$D$3</c:f>
              <c:strCache>
                <c:ptCount val="1"/>
                <c:pt idx="0">
                  <c:v>男親と子供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4004613059731171E-3"/>
                  <c:y val="-3.199755793765654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754606431771786E-3"/>
                  <c:y val="-1.7480369470950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4513918323775089E-3"/>
                  <c:y val="6.31379415591829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450374258773211E-3"/>
                  <c:y val="-3.2197065709465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323258835069858E-2"/>
                  <c:y val="-2.91706527338288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84492342497592E-2"/>
                  <c:y val="-5.37580777480696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202020202020204E-2"/>
                  <c:y val="5.07666917204535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6913580246913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'表-核家族世帯の構成割合'!$A$4:$A$11</c:f>
              <c:strCache>
                <c:ptCount val="8"/>
                <c:pt idx="0">
                  <c:v>Ｈ２２</c:v>
                </c:pt>
                <c:pt idx="1">
                  <c:v>Ｈ１７</c:v>
                </c:pt>
                <c:pt idx="2">
                  <c:v>Ｈ１２</c:v>
                </c:pt>
                <c:pt idx="3">
                  <c:v>Ｈ　７</c:v>
                </c:pt>
                <c:pt idx="4">
                  <c:v>Ｈ　２</c:v>
                </c:pt>
                <c:pt idx="5">
                  <c:v>S６０</c:v>
                </c:pt>
                <c:pt idx="6">
                  <c:v>S５５</c:v>
                </c:pt>
                <c:pt idx="7">
                  <c:v>S５０</c:v>
                </c:pt>
              </c:strCache>
            </c:strRef>
          </c:cat>
          <c:val>
            <c:numRef>
              <c:f>'表-核家族世帯の構成割合'!$D$4:$D$11</c:f>
              <c:numCache>
                <c:formatCode>0.0;"▲ "0.0</c:formatCode>
                <c:ptCount val="8"/>
                <c:pt idx="0">
                  <c:v>2.1</c:v>
                </c:pt>
                <c:pt idx="1">
                  <c:v>1.8</c:v>
                </c:pt>
                <c:pt idx="2">
                  <c:v>1.7</c:v>
                </c:pt>
                <c:pt idx="3">
                  <c:v>1.4</c:v>
                </c:pt>
                <c:pt idx="4">
                  <c:v>1.2</c:v>
                </c:pt>
                <c:pt idx="5">
                  <c:v>0.9</c:v>
                </c:pt>
                <c:pt idx="6">
                  <c:v>1.1000000000000001</c:v>
                </c:pt>
                <c:pt idx="7">
                  <c:v>0.9</c:v>
                </c:pt>
              </c:numCache>
            </c:numRef>
          </c:val>
        </c:ser>
        <c:ser>
          <c:idx val="3"/>
          <c:order val="3"/>
          <c:tx>
            <c:strRef>
              <c:f>'表-核家族世帯の構成割合'!$E$3</c:f>
              <c:strCache>
                <c:ptCount val="1"/>
                <c:pt idx="0">
                  <c:v>女親と子供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4893378226711564E-3"/>
                  <c:y val="-1.3845621322256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23344556677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40067340067337E-3"/>
                  <c:y val="-2.76912426445136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'表-核家族世帯の構成割合'!$A$4:$A$11</c:f>
              <c:strCache>
                <c:ptCount val="8"/>
                <c:pt idx="0">
                  <c:v>Ｈ２２</c:v>
                </c:pt>
                <c:pt idx="1">
                  <c:v>Ｈ１７</c:v>
                </c:pt>
                <c:pt idx="2">
                  <c:v>Ｈ１２</c:v>
                </c:pt>
                <c:pt idx="3">
                  <c:v>Ｈ　７</c:v>
                </c:pt>
                <c:pt idx="4">
                  <c:v>Ｈ　２</c:v>
                </c:pt>
                <c:pt idx="5">
                  <c:v>S６０</c:v>
                </c:pt>
                <c:pt idx="6">
                  <c:v>S５５</c:v>
                </c:pt>
                <c:pt idx="7">
                  <c:v>S５０</c:v>
                </c:pt>
              </c:strCache>
            </c:strRef>
          </c:cat>
          <c:val>
            <c:numRef>
              <c:f>'表-核家族世帯の構成割合'!$E$4:$E$11</c:f>
              <c:numCache>
                <c:formatCode>0.0;"▲ "0.0</c:formatCode>
                <c:ptCount val="8"/>
                <c:pt idx="0">
                  <c:v>12</c:v>
                </c:pt>
                <c:pt idx="1">
                  <c:v>10.8</c:v>
                </c:pt>
                <c:pt idx="2">
                  <c:v>9.9</c:v>
                </c:pt>
                <c:pt idx="3">
                  <c:v>7.9</c:v>
                </c:pt>
                <c:pt idx="4">
                  <c:v>7.7</c:v>
                </c:pt>
                <c:pt idx="5">
                  <c:v>5.8</c:v>
                </c:pt>
                <c:pt idx="6">
                  <c:v>5.7</c:v>
                </c:pt>
                <c:pt idx="7">
                  <c:v>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336832"/>
        <c:axId val="89350912"/>
        <c:axId val="0"/>
      </c:bar3DChart>
      <c:catAx>
        <c:axId val="89336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3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50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33683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98768672434464"/>
          <c:y val="0.1038422689375666"/>
          <c:w val="0.61111208321182064"/>
          <c:h val="3.01142263759086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 業 別 就 業 者 数 の 推 移</a:t>
            </a:r>
          </a:p>
        </c:rich>
      </c:tx>
      <c:layout>
        <c:manualLayout>
          <c:xMode val="edge"/>
          <c:yMode val="edge"/>
          <c:x val="0.31611942873338011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2054757883958"/>
          <c:y val="0.142857444825159"/>
          <c:w val="0.81690265689593256"/>
          <c:h val="0.75757735892129774"/>
        </c:manualLayout>
      </c:layout>
      <c:lineChart>
        <c:grouping val="standard"/>
        <c:varyColors val="0"/>
        <c:ser>
          <c:idx val="0"/>
          <c:order val="0"/>
          <c:tx>
            <c:strRef>
              <c:f>'表-産業別就業者数の推移等'!$K$2</c:f>
              <c:strCache>
                <c:ptCount val="1"/>
                <c:pt idx="0">
                  <c:v>第１次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2943214816020965"/>
                  <c:y val="0.14718591994182545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"/>
              <c:layout>
                <c:manualLayout>
                  <c:x val="0"/>
                  <c:y val="8.658008658008658E-3"/>
                </c:manualLayout>
              </c:layout>
              <c:numFmt formatCode="#,##0&quot;人&quot;\ 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'表-産業別就業者数の推移等'!$J$4:$J$12</c:f>
              <c:strCache>
                <c:ptCount val="9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</c:strCache>
            </c:strRef>
          </c:cat>
          <c:val>
            <c:numRef>
              <c:f>'表-産業別就業者数の推移等'!$K$4:$K$13</c:f>
              <c:numCache>
                <c:formatCode>General</c:formatCode>
                <c:ptCount val="10"/>
                <c:pt idx="0">
                  <c:v>3460</c:v>
                </c:pt>
                <c:pt idx="1">
                  <c:v>2695</c:v>
                </c:pt>
                <c:pt idx="2">
                  <c:v>2517</c:v>
                </c:pt>
                <c:pt idx="3">
                  <c:v>2588</c:v>
                </c:pt>
                <c:pt idx="4">
                  <c:v>2362</c:v>
                </c:pt>
                <c:pt idx="5">
                  <c:v>2124</c:v>
                </c:pt>
                <c:pt idx="6">
                  <c:v>1794</c:v>
                </c:pt>
                <c:pt idx="7">
                  <c:v>1686</c:v>
                </c:pt>
                <c:pt idx="8">
                  <c:v>1645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'表-産業別就業者数の推移等'!$L$2</c:f>
              <c:strCache>
                <c:ptCount val="1"/>
                <c:pt idx="0">
                  <c:v>第２次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2752242557116689"/>
                  <c:y val="4.0404040404040407E-2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"/>
              <c:layout/>
              <c:numFmt formatCode="#,##0&quot;人&quot;\ 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'表-産業別就業者数の推移等'!$J$4:$J$12</c:f>
              <c:strCache>
                <c:ptCount val="9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</c:strCache>
            </c:strRef>
          </c:cat>
          <c:val>
            <c:numRef>
              <c:f>'表-産業別就業者数の推移等'!$L$4:$L$13</c:f>
              <c:numCache>
                <c:formatCode>General</c:formatCode>
                <c:ptCount val="10"/>
                <c:pt idx="0">
                  <c:v>3162</c:v>
                </c:pt>
                <c:pt idx="1">
                  <c:v>3110</c:v>
                </c:pt>
                <c:pt idx="2">
                  <c:v>3253</c:v>
                </c:pt>
                <c:pt idx="3">
                  <c:v>3016</c:v>
                </c:pt>
                <c:pt idx="4">
                  <c:v>3219</c:v>
                </c:pt>
                <c:pt idx="5">
                  <c:v>3582</c:v>
                </c:pt>
                <c:pt idx="6">
                  <c:v>3257</c:v>
                </c:pt>
                <c:pt idx="7">
                  <c:v>2471</c:v>
                </c:pt>
                <c:pt idx="8">
                  <c:v>2107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'表-産業別就業者数の推移等'!$M$2</c:f>
              <c:strCache>
                <c:ptCount val="1"/>
                <c:pt idx="0">
                  <c:v>第３次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3123938879456709"/>
                  <c:y val="-1.1544011544011544E-2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"/>
              <c:layout/>
              <c:numFmt formatCode="#,##0&quot;人&quot;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'表-産業別就業者数の推移等'!$J$4:$J$12</c:f>
              <c:strCache>
                <c:ptCount val="9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</c:strCache>
            </c:strRef>
          </c:cat>
          <c:val>
            <c:numRef>
              <c:f>'表-産業別就業者数の推移等'!$M$4:$M$13</c:f>
              <c:numCache>
                <c:formatCode>General</c:formatCode>
                <c:ptCount val="10"/>
                <c:pt idx="0">
                  <c:v>6553</c:v>
                </c:pt>
                <c:pt idx="1">
                  <c:v>6900</c:v>
                </c:pt>
                <c:pt idx="2">
                  <c:v>7619</c:v>
                </c:pt>
                <c:pt idx="3">
                  <c:v>7853</c:v>
                </c:pt>
                <c:pt idx="4">
                  <c:v>7608</c:v>
                </c:pt>
                <c:pt idx="5">
                  <c:v>7420</c:v>
                </c:pt>
                <c:pt idx="6">
                  <c:v>7413</c:v>
                </c:pt>
                <c:pt idx="7">
                  <c:v>7320</c:v>
                </c:pt>
                <c:pt idx="8">
                  <c:v>6500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0736"/>
        <c:axId val="89870720"/>
      </c:lineChart>
      <c:catAx>
        <c:axId val="8986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7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707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920204223298378E-2"/>
              <c:y val="8.874481598891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60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 業 分 類 別 就 業 人 口 構 成 比</a:t>
            </a:r>
          </a:p>
        </c:rich>
      </c:tx>
      <c:layout>
        <c:manualLayout>
          <c:xMode val="edge"/>
          <c:yMode val="edge"/>
          <c:x val="0.27812516404199472"/>
          <c:y val="1.0452961672473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37515974056986"/>
          <c:y val="0.20731724952809363"/>
          <c:w val="0.61406296849286535"/>
          <c:h val="0.68466957197093103"/>
        </c:manualLayout>
      </c:layout>
      <c:pieChart>
        <c:varyColors val="1"/>
        <c:ser>
          <c:idx val="1"/>
          <c:order val="1"/>
          <c:tx>
            <c:strRef>
              <c:f>'表-産業別就業者数の推移等'!$M$31:$M$34</c:f>
              <c:strCache>
                <c:ptCount val="1"/>
                <c:pt idx="0">
                  <c:v>第１次 第２次 第３次 不詳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3871394874482948"/>
                  <c:y val="0.2474796747967479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第１次</a:t>
                    </a:r>
                    <a:endParaRPr lang="en-US" altLang="ja-JP"/>
                  </a:p>
                  <a:p>
                    <a:r>
                      <a:rPr lang="en-US" altLang="ja-JP"/>
                      <a:t>15.6%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4568418093903233"/>
                  <c:y val="-7.696781804713435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第２次</a:t>
                    </a:r>
                    <a:endParaRPr lang="en-US" altLang="ja-JP"/>
                  </a:p>
                  <a:p>
                    <a:r>
                      <a:rPr lang="en-US" altLang="ja-JP"/>
                      <a:t>20.0%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3437659294035423"/>
                  <c:y val="-0.1566415173713041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第３次</a:t>
                    </a:r>
                    <a:endParaRPr lang="en-US" altLang="ja-JP"/>
                  </a:p>
                  <a:p>
                    <a:r>
                      <a:rPr lang="en-US" altLang="ja-JP"/>
                      <a:t>61.8%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numFmt formatCode="0.0&quot;%&quot;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'表-産業別就業者数の推移等'!$N$31:$N$34</c:f>
              <c:numCache>
                <c:formatCode>0.0</c:formatCode>
                <c:ptCount val="4"/>
                <c:pt idx="0">
                  <c:v>15.6</c:v>
                </c:pt>
                <c:pt idx="1">
                  <c:v>20</c:v>
                </c:pt>
                <c:pt idx="2">
                  <c:v>61.8</c:v>
                </c:pt>
                <c:pt idx="3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Lbls>
            <c:dLbl>
              <c:idx val="0"/>
              <c:layout>
                <c:manualLayout>
                  <c:x val="4.1618634060023177E-3"/>
                  <c:y val="2.002798430683969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401463745099563"/>
                  <c:y val="-9.94040988778841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0141524975104487E-2"/>
                  <c:y val="-4.3348240006584545E-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8773400856627763E-3"/>
                  <c:y val="-9.1111781758987445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50"/>
                      <a:t>製造業</a:t>
                    </a:r>
                    <a:endParaRPr lang="en-US" altLang="ja-JP" sz="1050"/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50"/>
                      <a:t>12.0%</a:t>
                    </a:r>
                    <a:endParaRPr lang="ja-JP" altLang="en-US" sz="105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9308959793283951E-3"/>
                  <c:y val="-5.188071003319707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729681004260927"/>
                  <c:y val="0.129293533430272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985192259994298"/>
                  <c:y val="0.138008541615224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1168909602652777E-4"/>
                  <c:y val="1.127749275243033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運輸･</a:t>
                    </a:r>
                    <a:endParaRPr lang="en-US" altLang="ja-JP"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</a:endParaRP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通信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20535225762506062"/>
                  <c:y val="9.7786496200170103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電気･ガス･水道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1829237142254256E-3"/>
                  <c:y val="-1.7138101639734059E-4"/>
                </c:manualLayout>
              </c:layout>
              <c:tx>
                <c:rich>
                  <a:bodyPr/>
                  <a:lstStyle/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サービス業</a:t>
                    </a:r>
                  </a:p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28.2%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9716172643440729E-3"/>
                  <c:y val="-3.29025944927615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-8.7433189328061781E-2"/>
                  <c:y val="-0.16728725982422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layout>
                <c:manualLayout>
                  <c:xMode val="edge"/>
                  <c:yMode val="edge"/>
                  <c:x val="0.41406281590485833"/>
                  <c:y val="0.13588861733774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'表-産業別就業者数の推移等'!$J$31:$J$42</c:f>
              <c:strCache>
                <c:ptCount val="12"/>
                <c:pt idx="0">
                  <c:v>農業</c:v>
                </c:pt>
                <c:pt idx="1">
                  <c:v>林業</c:v>
                </c:pt>
                <c:pt idx="2">
                  <c:v>建設業</c:v>
                </c:pt>
                <c:pt idx="3">
                  <c:v>製造業</c:v>
                </c:pt>
                <c:pt idx="4">
                  <c:v>卸・小売業</c:v>
                </c:pt>
                <c:pt idx="5">
                  <c:v>金融・保険</c:v>
                </c:pt>
                <c:pt idx="6">
                  <c:v>不動産</c:v>
                </c:pt>
                <c:pt idx="7">
                  <c:v>運輸･通信</c:v>
                </c:pt>
                <c:pt idx="8">
                  <c:v>電気・ガス・水道</c:v>
                </c:pt>
                <c:pt idx="9">
                  <c:v>サービス業</c:v>
                </c:pt>
                <c:pt idx="10">
                  <c:v>公務</c:v>
                </c:pt>
                <c:pt idx="11">
                  <c:v>不詳</c:v>
                </c:pt>
              </c:strCache>
            </c:strRef>
          </c:cat>
          <c:val>
            <c:numRef>
              <c:f>'表-産業別就業者数の推移等'!$K$31:$K$42</c:f>
              <c:numCache>
                <c:formatCode>General</c:formatCode>
                <c:ptCount val="12"/>
                <c:pt idx="0">
                  <c:v>14.2</c:v>
                </c:pt>
                <c:pt idx="1">
                  <c:v>1.4</c:v>
                </c:pt>
                <c:pt idx="2" formatCode="0.0">
                  <c:v>8</c:v>
                </c:pt>
                <c:pt idx="3" formatCode="0.0">
                  <c:v>12</c:v>
                </c:pt>
                <c:pt idx="4">
                  <c:v>14.6</c:v>
                </c:pt>
                <c:pt idx="5">
                  <c:v>1.5</c:v>
                </c:pt>
                <c:pt idx="6">
                  <c:v>0.7</c:v>
                </c:pt>
                <c:pt idx="7">
                  <c:v>5.9</c:v>
                </c:pt>
                <c:pt idx="8">
                  <c:v>0.3</c:v>
                </c:pt>
                <c:pt idx="9">
                  <c:v>28.2</c:v>
                </c:pt>
                <c:pt idx="10">
                  <c:v>10.6</c:v>
                </c:pt>
                <c:pt idx="11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>
                <a:latin typeface="ＭＳ 明朝" pitchFamily="17" charset="-128"/>
                <a:ea typeface="ＭＳ 明朝" pitchFamily="17" charset="-128"/>
              </a:rPr>
              <a:t>従 業 上 の 地 位 別 就 業 者 数 割 合</a:t>
            </a:r>
            <a:endParaRPr lang="ja-JP" altLang="en-US" b="0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27947934352009057"/>
          <c:y val="7.2178477690288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7789684079633"/>
          <c:y val="0.30805040610081219"/>
          <c:w val="0.82519809811549449"/>
          <c:h val="0.47838748010829357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pattFill prst="nar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-0.1760384833050368"/>
                  <c:y val="4.629125150825341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正規雇用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5,099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(48.4%)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5181084537607681"/>
                  <c:y val="1.84363921334477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派遣職員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155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(1.5%)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04853898432563"/>
                  <c:y val="-8.4906069812139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ﾊﾟｰﾄ･ｱﾙﾊﾞｲﾄ等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 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2,546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(24.2%)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45577907689996E-2"/>
                  <c:y val="6.346849360365387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会社などの役員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527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(5.0%)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477356467166565E-6"/>
                  <c:y val="-2.06795213590427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雇人のある業主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334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(3.2%)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80010765744902E-2"/>
                  <c:y val="-4.93741087482174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雇人のない業主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719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(6.8%)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家族従業者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961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(9.1%)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1551096435526198E-3"/>
                  <c:y val="-3.02716722021121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家庭内職者</a:t>
                    </a:r>
                    <a:endParaRPr lang="en-US" altLang="ja-JP" sz="900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28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(0.3%)</a:t>
                    </a:r>
                    <a:endParaRPr lang="ja-JP" altLang="en-US" sz="900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5673845523129643"/>
                  <c:y val="-2.34767573484594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不詳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155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(1.5%)</a:t>
                    </a:r>
                    <a:endParaRPr lang="en-US" altLang="ja-JP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'表-従業上の地位別就業者数割合'!$A$3:$A$11</c:f>
              <c:strCache>
                <c:ptCount val="9"/>
                <c:pt idx="0">
                  <c:v>正規雇用</c:v>
                </c:pt>
                <c:pt idx="1">
                  <c:v>派遣職員</c:v>
                </c:pt>
                <c:pt idx="2">
                  <c:v>ﾊﾟｰﾄ･ｱﾙﾊﾞｲﾄ等</c:v>
                </c:pt>
                <c:pt idx="3">
                  <c:v>会社などの役員</c:v>
                </c:pt>
                <c:pt idx="4">
                  <c:v>雇人のある業主</c:v>
                </c:pt>
                <c:pt idx="5">
                  <c:v>雇人のない業主</c:v>
                </c:pt>
                <c:pt idx="6">
                  <c:v>家族従業者</c:v>
                </c:pt>
                <c:pt idx="7">
                  <c:v>家庭内職者</c:v>
                </c:pt>
                <c:pt idx="8">
                  <c:v>不詳</c:v>
                </c:pt>
              </c:strCache>
            </c:strRef>
          </c:cat>
          <c:val>
            <c:numRef>
              <c:f>'表-従業上の地位別就業者数割合'!$B$3:$B$11</c:f>
              <c:numCache>
                <c:formatCode>0.0</c:formatCode>
                <c:ptCount val="9"/>
                <c:pt idx="0">
                  <c:v>48.4</c:v>
                </c:pt>
                <c:pt idx="1">
                  <c:v>1.5</c:v>
                </c:pt>
                <c:pt idx="2">
                  <c:v>24.2</c:v>
                </c:pt>
                <c:pt idx="3">
                  <c:v>5</c:v>
                </c:pt>
                <c:pt idx="4">
                  <c:v>3.2</c:v>
                </c:pt>
                <c:pt idx="5">
                  <c:v>6.8</c:v>
                </c:pt>
                <c:pt idx="6">
                  <c:v>9.1</c:v>
                </c:pt>
                <c:pt idx="7">
                  <c:v>0.3</c:v>
                </c:pt>
                <c:pt idx="8">
                  <c:v>1.5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 口 動 態 の 推 移 （年 度 別 増 減 数）</a:t>
            </a:r>
          </a:p>
        </c:rich>
      </c:tx>
      <c:layout>
        <c:manualLayout>
          <c:xMode val="edge"/>
          <c:yMode val="edge"/>
          <c:x val="0.25574742812320872"/>
          <c:y val="2.5504782146652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764678947841801E-2"/>
          <c:y val="9.9433864696625393E-2"/>
          <c:w val="0.87787479497069609"/>
          <c:h val="0.84459728476432461"/>
        </c:manualLayout>
      </c:layout>
      <c:bar3D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181019477828428E-2"/>
                  <c:y val="-2.9021237883113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4136026487661537E-3"/>
                  <c:y val="2.24031507220042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392838771061625E-2"/>
                  <c:y val="4.3425071334733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46955784180698E-2"/>
                  <c:y val="6.3275512452547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0335693738533528E-2"/>
                  <c:y val="-1.69568867653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891478759790198E-2"/>
                  <c:y val="-1.4773918403663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389627561737005E-2"/>
                  <c:y val="6.1885356785236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621729183405949E-2"/>
                  <c:y val="3.43087294747032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8487525901367593E-2"/>
                  <c:y val="-8.0873356965837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8275176129299627E-2"/>
                  <c:y val="-6.6278717152387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591462909241685E-2"/>
                  <c:y val="-5.051604605201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7281351207162253E-2"/>
                  <c:y val="4.0664842505739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1748197264815583E-2"/>
                  <c:y val="-1.311813114994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4618686232659995E-3"/>
                  <c:y val="6.6562349206881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7511771802562102E-2"/>
                  <c:y val="4.3868002153291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'表-人口動態の推移'!$A$2:$A$13</c:f>
              <c:strCache>
                <c:ptCount val="12"/>
                <c:pt idx="0">
                  <c:v>Ｓ30</c:v>
                </c:pt>
                <c:pt idx="1">
                  <c:v>Ｓ35</c:v>
                </c:pt>
                <c:pt idx="2">
                  <c:v>Ｓ40</c:v>
                </c:pt>
                <c:pt idx="3">
                  <c:v>Ｓ45</c:v>
                </c:pt>
                <c:pt idx="4">
                  <c:v>Ｓ50</c:v>
                </c:pt>
                <c:pt idx="5">
                  <c:v>Ｓ55</c:v>
                </c:pt>
                <c:pt idx="6">
                  <c:v>Ｓ60</c:v>
                </c:pt>
                <c:pt idx="7">
                  <c:v>Ｈ２</c:v>
                </c:pt>
                <c:pt idx="8">
                  <c:v>Ｈ７</c:v>
                </c:pt>
                <c:pt idx="9">
                  <c:v>Ｈ１２</c:v>
                </c:pt>
                <c:pt idx="10">
                  <c:v>Ｈ１７</c:v>
                </c:pt>
                <c:pt idx="11">
                  <c:v>Ｈ２４</c:v>
                </c:pt>
              </c:strCache>
            </c:strRef>
          </c:cat>
          <c:val>
            <c:numRef>
              <c:f>'表-人口動態の推移'!$B$2:$B$13</c:f>
              <c:numCache>
                <c:formatCode>General</c:formatCode>
                <c:ptCount val="12"/>
                <c:pt idx="0">
                  <c:v>558</c:v>
                </c:pt>
                <c:pt idx="1">
                  <c:v>-582</c:v>
                </c:pt>
                <c:pt idx="2">
                  <c:v>-1056</c:v>
                </c:pt>
                <c:pt idx="3">
                  <c:v>-17</c:v>
                </c:pt>
                <c:pt idx="4">
                  <c:v>178</c:v>
                </c:pt>
                <c:pt idx="5">
                  <c:v>309</c:v>
                </c:pt>
                <c:pt idx="6">
                  <c:v>-33</c:v>
                </c:pt>
                <c:pt idx="7">
                  <c:v>-274</c:v>
                </c:pt>
                <c:pt idx="8">
                  <c:v>-117</c:v>
                </c:pt>
                <c:pt idx="9">
                  <c:v>-163</c:v>
                </c:pt>
                <c:pt idx="10">
                  <c:v>-100</c:v>
                </c:pt>
                <c:pt idx="11">
                  <c:v>-255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90480000"/>
        <c:axId val="90481792"/>
        <c:axId val="0"/>
      </c:bar3DChart>
      <c:catAx>
        <c:axId val="9048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48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81792"/>
        <c:scaling>
          <c:orientation val="minMax"/>
          <c:max val="700"/>
          <c:min val="-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1724160795690012E-2"/>
              <c:y val="0.16550585061329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48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齢 別 人 口 割 合 の 推 移</a:t>
            </a:r>
          </a:p>
        </c:rich>
      </c:tx>
      <c:layout>
        <c:manualLayout>
          <c:xMode val="edge"/>
          <c:yMode val="edge"/>
          <c:x val="0.31969744691004531"/>
          <c:y val="1.745877788554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0056270799"/>
          <c:y val="0.12803103782735209"/>
          <c:w val="0.84242548891082047"/>
          <c:h val="0.841901066925315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'表-年齢別人口割合の推移'!$B$1</c:f>
              <c:strCache>
                <c:ptCount val="1"/>
                <c:pt idx="0">
                  <c:v>幼年人口(0～14歳)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'表-年齢別人口割合の推移'!$A$2:$A$13</c:f>
              <c:strCache>
                <c:ptCount val="12"/>
                <c:pt idx="0">
                  <c:v>平成22年</c:v>
                </c:pt>
                <c:pt idx="1">
                  <c:v>平成17年</c:v>
                </c:pt>
                <c:pt idx="2">
                  <c:v>平成12年</c:v>
                </c:pt>
                <c:pt idx="3">
                  <c:v>平成７年</c:v>
                </c:pt>
                <c:pt idx="4">
                  <c:v>平成２年</c:v>
                </c:pt>
                <c:pt idx="5">
                  <c:v>昭和60年</c:v>
                </c:pt>
                <c:pt idx="6">
                  <c:v>昭和55年</c:v>
                </c:pt>
                <c:pt idx="7">
                  <c:v>昭和50年</c:v>
                </c:pt>
                <c:pt idx="8">
                  <c:v>昭和45年</c:v>
                </c:pt>
                <c:pt idx="9">
                  <c:v>昭和40年</c:v>
                </c:pt>
                <c:pt idx="10">
                  <c:v>昭和35年</c:v>
                </c:pt>
                <c:pt idx="11">
                  <c:v>昭和30年</c:v>
                </c:pt>
              </c:strCache>
            </c:strRef>
          </c:cat>
          <c:val>
            <c:numRef>
              <c:f>'表-年齢別人口割合の推移'!$B$2:$B$13</c:f>
              <c:numCache>
                <c:formatCode>0.0</c:formatCode>
                <c:ptCount val="12"/>
                <c:pt idx="0">
                  <c:v>12.6</c:v>
                </c:pt>
                <c:pt idx="1">
                  <c:v>13.3</c:v>
                </c:pt>
                <c:pt idx="2">
                  <c:v>15.1</c:v>
                </c:pt>
                <c:pt idx="3">
                  <c:v>17.3</c:v>
                </c:pt>
                <c:pt idx="4">
                  <c:v>20</c:v>
                </c:pt>
                <c:pt idx="5">
                  <c:v>22.7</c:v>
                </c:pt>
                <c:pt idx="6">
                  <c:v>23.5</c:v>
                </c:pt>
                <c:pt idx="7">
                  <c:v>25.4</c:v>
                </c:pt>
                <c:pt idx="8">
                  <c:v>25.9</c:v>
                </c:pt>
                <c:pt idx="9">
                  <c:v>28.7</c:v>
                </c:pt>
                <c:pt idx="10">
                  <c:v>32.700000000000003</c:v>
                </c:pt>
                <c:pt idx="11">
                  <c:v>35.1</c:v>
                </c:pt>
              </c:numCache>
            </c:numRef>
          </c:val>
        </c:ser>
        <c:ser>
          <c:idx val="1"/>
          <c:order val="1"/>
          <c:tx>
            <c:strRef>
              <c:f>'表-年齢別人口割合の推移'!$C$1</c:f>
              <c:strCache>
                <c:ptCount val="1"/>
                <c:pt idx="0">
                  <c:v>生産年齢人口(15～64歳)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'表-年齢別人口割合の推移'!$A$2:$A$13</c:f>
              <c:strCache>
                <c:ptCount val="12"/>
                <c:pt idx="0">
                  <c:v>平成22年</c:v>
                </c:pt>
                <c:pt idx="1">
                  <c:v>平成17年</c:v>
                </c:pt>
                <c:pt idx="2">
                  <c:v>平成12年</c:v>
                </c:pt>
                <c:pt idx="3">
                  <c:v>平成７年</c:v>
                </c:pt>
                <c:pt idx="4">
                  <c:v>平成２年</c:v>
                </c:pt>
                <c:pt idx="5">
                  <c:v>昭和60年</c:v>
                </c:pt>
                <c:pt idx="6">
                  <c:v>昭和55年</c:v>
                </c:pt>
                <c:pt idx="7">
                  <c:v>昭和50年</c:v>
                </c:pt>
                <c:pt idx="8">
                  <c:v>昭和45年</c:v>
                </c:pt>
                <c:pt idx="9">
                  <c:v>昭和40年</c:v>
                </c:pt>
                <c:pt idx="10">
                  <c:v>昭和35年</c:v>
                </c:pt>
                <c:pt idx="11">
                  <c:v>昭和30年</c:v>
                </c:pt>
              </c:strCache>
            </c:strRef>
          </c:cat>
          <c:val>
            <c:numRef>
              <c:f>'表-年齢別人口割合の推移'!$C$2:$C$13</c:f>
              <c:numCache>
                <c:formatCode>0.0</c:formatCode>
                <c:ptCount val="12"/>
                <c:pt idx="0">
                  <c:v>59.8</c:v>
                </c:pt>
                <c:pt idx="1">
                  <c:v>62.6</c:v>
                </c:pt>
                <c:pt idx="2">
                  <c:v>65.099999999999994</c:v>
                </c:pt>
                <c:pt idx="3">
                  <c:v>67.099999999999994</c:v>
                </c:pt>
                <c:pt idx="4">
                  <c:v>68.2</c:v>
                </c:pt>
                <c:pt idx="5">
                  <c:v>67.7</c:v>
                </c:pt>
                <c:pt idx="6">
                  <c:v>68.400000000000006</c:v>
                </c:pt>
                <c:pt idx="7">
                  <c:v>68.099999999999994</c:v>
                </c:pt>
                <c:pt idx="8">
                  <c:v>68.900000000000006</c:v>
                </c:pt>
                <c:pt idx="9">
                  <c:v>66.900000000000006</c:v>
                </c:pt>
                <c:pt idx="10">
                  <c:v>63.5</c:v>
                </c:pt>
                <c:pt idx="11">
                  <c:v>61.4</c:v>
                </c:pt>
              </c:numCache>
            </c:numRef>
          </c:val>
        </c:ser>
        <c:ser>
          <c:idx val="2"/>
          <c:order val="2"/>
          <c:tx>
            <c:strRef>
              <c:f>'表-年齢別人口割合の推移'!$D$1</c:f>
              <c:strCache>
                <c:ptCount val="1"/>
                <c:pt idx="0">
                  <c:v>老年人口(65歳以上)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3.636363636363636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4343434343434343E-2"/>
                  <c:y val="1.36472193790515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4343434343434343E-2"/>
                  <c:y val="0"/>
                </c:manualLayout>
              </c:layout>
              <c:spPr>
                <a:noFill/>
                <a:ln w="25400">
                  <a:noFill/>
                </a:ln>
                <a:effectLst>
                  <a:softEdge rad="12700"/>
                </a:effectLst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'表-年齢別人口割合の推移'!$A$2:$A$13</c:f>
              <c:strCache>
                <c:ptCount val="12"/>
                <c:pt idx="0">
                  <c:v>平成22年</c:v>
                </c:pt>
                <c:pt idx="1">
                  <c:v>平成17年</c:v>
                </c:pt>
                <c:pt idx="2">
                  <c:v>平成12年</c:v>
                </c:pt>
                <c:pt idx="3">
                  <c:v>平成７年</c:v>
                </c:pt>
                <c:pt idx="4">
                  <c:v>平成２年</c:v>
                </c:pt>
                <c:pt idx="5">
                  <c:v>昭和60年</c:v>
                </c:pt>
                <c:pt idx="6">
                  <c:v>昭和55年</c:v>
                </c:pt>
                <c:pt idx="7">
                  <c:v>昭和50年</c:v>
                </c:pt>
                <c:pt idx="8">
                  <c:v>昭和45年</c:v>
                </c:pt>
                <c:pt idx="9">
                  <c:v>昭和40年</c:v>
                </c:pt>
                <c:pt idx="10">
                  <c:v>昭和35年</c:v>
                </c:pt>
                <c:pt idx="11">
                  <c:v>昭和30年</c:v>
                </c:pt>
              </c:strCache>
            </c:strRef>
          </c:cat>
          <c:val>
            <c:numRef>
              <c:f>'表-年齢別人口割合の推移'!$D$2:$D$13</c:f>
              <c:numCache>
                <c:formatCode>0.0</c:formatCode>
                <c:ptCount val="12"/>
                <c:pt idx="0">
                  <c:v>27.6</c:v>
                </c:pt>
                <c:pt idx="1">
                  <c:v>24.1</c:v>
                </c:pt>
                <c:pt idx="2">
                  <c:v>19.8</c:v>
                </c:pt>
                <c:pt idx="3">
                  <c:v>15.6</c:v>
                </c:pt>
                <c:pt idx="4">
                  <c:v>11.8</c:v>
                </c:pt>
                <c:pt idx="5">
                  <c:v>9.6</c:v>
                </c:pt>
                <c:pt idx="6">
                  <c:v>8.1</c:v>
                </c:pt>
                <c:pt idx="7">
                  <c:v>6.5</c:v>
                </c:pt>
                <c:pt idx="8">
                  <c:v>5.2</c:v>
                </c:pt>
                <c:pt idx="9">
                  <c:v>4.4000000000000004</c:v>
                </c:pt>
                <c:pt idx="10">
                  <c:v>3.8</c:v>
                </c:pt>
                <c:pt idx="11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5635840"/>
        <c:axId val="85637376"/>
      </c:barChart>
      <c:catAx>
        <c:axId val="856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3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63737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3584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42440149526764"/>
          <c:y val="8.147429679922405E-2"/>
          <c:w val="0.80606171955778261"/>
          <c:h val="2.03685741998060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cat>
            <c:strRef>
              <c:f>'6(8)人口ﾋﾟﾗﾐｯﾄ'!$L$3:$L$23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'6(8)人口ﾋﾟﾗﾐｯﾄ'!$M$3:$M$23</c:f>
              <c:numCache>
                <c:formatCode>General</c:formatCode>
                <c:ptCount val="21"/>
                <c:pt idx="0">
                  <c:v>1436</c:v>
                </c:pt>
                <c:pt idx="1">
                  <c:v>1721</c:v>
                </c:pt>
                <c:pt idx="2">
                  <c:v>1291</c:v>
                </c:pt>
                <c:pt idx="3">
                  <c:v>1440</c:v>
                </c:pt>
                <c:pt idx="4">
                  <c:v>2326</c:v>
                </c:pt>
                <c:pt idx="5">
                  <c:v>1248</c:v>
                </c:pt>
                <c:pt idx="6">
                  <c:v>750</c:v>
                </c:pt>
                <c:pt idx="7">
                  <c:v>640</c:v>
                </c:pt>
                <c:pt idx="8">
                  <c:v>558</c:v>
                </c:pt>
                <c:pt idx="9">
                  <c:v>464</c:v>
                </c:pt>
                <c:pt idx="10">
                  <c:v>400</c:v>
                </c:pt>
                <c:pt idx="11">
                  <c:v>314</c:v>
                </c:pt>
                <c:pt idx="12">
                  <c:v>262</c:v>
                </c:pt>
                <c:pt idx="13">
                  <c:v>156</c:v>
                </c:pt>
                <c:pt idx="14">
                  <c:v>133</c:v>
                </c:pt>
                <c:pt idx="15">
                  <c:v>73</c:v>
                </c:pt>
                <c:pt idx="16">
                  <c:v>28</c:v>
                </c:pt>
                <c:pt idx="17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293376"/>
        <c:axId val="88294912"/>
      </c:barChart>
      <c:catAx>
        <c:axId val="88293376"/>
        <c:scaling>
          <c:orientation val="minMax"/>
        </c:scaling>
        <c:delete val="0"/>
        <c:axPos val="r"/>
        <c:majorTickMark val="out"/>
        <c:minorTickMark val="none"/>
        <c:tickLblPos val="nextTo"/>
        <c:crossAx val="88294912"/>
        <c:crosses val="autoZero"/>
        <c:auto val="1"/>
        <c:lblAlgn val="ctr"/>
        <c:lblOffset val="100"/>
        <c:noMultiLvlLbl val="0"/>
      </c:catAx>
      <c:valAx>
        <c:axId val="88294912"/>
        <c:scaling>
          <c:orientation val="maxMin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29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昭和３０年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'6(8)人口ﾋﾟﾗﾐｯﾄ'!$N$3:$N$23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'6(8)人口ﾋﾟﾗﾐｯﾄ'!$O$3:$O$23</c:f>
              <c:numCache>
                <c:formatCode>General</c:formatCode>
                <c:ptCount val="21"/>
                <c:pt idx="0">
                  <c:v>1351</c:v>
                </c:pt>
                <c:pt idx="1">
                  <c:v>1646</c:v>
                </c:pt>
                <c:pt idx="2">
                  <c:v>1240</c:v>
                </c:pt>
                <c:pt idx="3">
                  <c:v>1250</c:v>
                </c:pt>
                <c:pt idx="4">
                  <c:v>1206</c:v>
                </c:pt>
                <c:pt idx="5">
                  <c:v>972</c:v>
                </c:pt>
                <c:pt idx="6">
                  <c:v>808</c:v>
                </c:pt>
                <c:pt idx="7">
                  <c:v>666</c:v>
                </c:pt>
                <c:pt idx="8">
                  <c:v>575</c:v>
                </c:pt>
                <c:pt idx="9">
                  <c:v>420</c:v>
                </c:pt>
                <c:pt idx="10">
                  <c:v>380</c:v>
                </c:pt>
                <c:pt idx="11">
                  <c:v>301</c:v>
                </c:pt>
                <c:pt idx="12">
                  <c:v>230</c:v>
                </c:pt>
                <c:pt idx="13">
                  <c:v>187</c:v>
                </c:pt>
                <c:pt idx="14">
                  <c:v>143</c:v>
                </c:pt>
                <c:pt idx="15">
                  <c:v>88</c:v>
                </c:pt>
                <c:pt idx="16">
                  <c:v>51</c:v>
                </c:pt>
                <c:pt idx="17">
                  <c:v>8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640896"/>
        <c:axId val="88642688"/>
      </c:barChart>
      <c:catAx>
        <c:axId val="88640896"/>
        <c:scaling>
          <c:orientation val="minMax"/>
        </c:scaling>
        <c:delete val="0"/>
        <c:axPos val="l"/>
        <c:majorTickMark val="out"/>
        <c:minorTickMark val="none"/>
        <c:tickLblPos val="nextTo"/>
        <c:crossAx val="88642688"/>
        <c:crosses val="autoZero"/>
        <c:auto val="1"/>
        <c:lblAlgn val="ctr"/>
        <c:lblOffset val="100"/>
        <c:noMultiLvlLbl val="0"/>
      </c:catAx>
      <c:valAx>
        <c:axId val="88642688"/>
        <c:scaling>
          <c:orientation val="minMax"/>
          <c:max val="2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640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cat>
            <c:strRef>
              <c:f>'6(8)人口ﾋﾟﾗﾐｯﾄ'!$L$36:$L$56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'6(8)人口ﾋﾟﾗﾐｯﾄ'!$M$36:$M$56</c:f>
              <c:numCache>
                <c:formatCode>General</c:formatCode>
                <c:ptCount val="21"/>
                <c:pt idx="0">
                  <c:v>1196</c:v>
                </c:pt>
                <c:pt idx="1">
                  <c:v>1085</c:v>
                </c:pt>
                <c:pt idx="2">
                  <c:v>1106</c:v>
                </c:pt>
                <c:pt idx="3">
                  <c:v>1016</c:v>
                </c:pt>
                <c:pt idx="4">
                  <c:v>1103</c:v>
                </c:pt>
                <c:pt idx="5">
                  <c:v>1231</c:v>
                </c:pt>
                <c:pt idx="6">
                  <c:v>899</c:v>
                </c:pt>
                <c:pt idx="7">
                  <c:v>994</c:v>
                </c:pt>
                <c:pt idx="8">
                  <c:v>1116</c:v>
                </c:pt>
                <c:pt idx="9">
                  <c:v>909</c:v>
                </c:pt>
                <c:pt idx="10">
                  <c:v>599</c:v>
                </c:pt>
                <c:pt idx="11">
                  <c:v>493</c:v>
                </c:pt>
                <c:pt idx="12">
                  <c:v>428</c:v>
                </c:pt>
                <c:pt idx="13">
                  <c:v>338</c:v>
                </c:pt>
                <c:pt idx="14">
                  <c:v>221</c:v>
                </c:pt>
                <c:pt idx="15">
                  <c:v>143</c:v>
                </c:pt>
                <c:pt idx="16">
                  <c:v>64</c:v>
                </c:pt>
                <c:pt idx="17">
                  <c:v>18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661376"/>
        <c:axId val="88663168"/>
      </c:barChart>
      <c:catAx>
        <c:axId val="88661376"/>
        <c:scaling>
          <c:orientation val="minMax"/>
        </c:scaling>
        <c:delete val="0"/>
        <c:axPos val="r"/>
        <c:majorTickMark val="out"/>
        <c:minorTickMark val="none"/>
        <c:tickLblPos val="nextTo"/>
        <c:crossAx val="88663168"/>
        <c:crosses val="autoZero"/>
        <c:auto val="1"/>
        <c:lblAlgn val="ctr"/>
        <c:lblOffset val="100"/>
        <c:noMultiLvlLbl val="0"/>
      </c:catAx>
      <c:valAx>
        <c:axId val="88663168"/>
        <c:scaling>
          <c:orientation val="maxMin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6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昭和５０年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'6(8)人口ﾋﾟﾗﾐｯﾄ'!$N$36:$N$56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'6(8)人口ﾋﾟﾗﾐｯﾄ'!$O$36:$O$56</c:f>
              <c:numCache>
                <c:formatCode>General</c:formatCode>
                <c:ptCount val="21"/>
                <c:pt idx="0">
                  <c:v>1074</c:v>
                </c:pt>
                <c:pt idx="1">
                  <c:v>985</c:v>
                </c:pt>
                <c:pt idx="2">
                  <c:v>1116</c:v>
                </c:pt>
                <c:pt idx="3">
                  <c:v>953</c:v>
                </c:pt>
                <c:pt idx="4">
                  <c:v>998</c:v>
                </c:pt>
                <c:pt idx="5">
                  <c:v>1224</c:v>
                </c:pt>
                <c:pt idx="6">
                  <c:v>1073</c:v>
                </c:pt>
                <c:pt idx="7">
                  <c:v>1084</c:v>
                </c:pt>
                <c:pt idx="8">
                  <c:v>949</c:v>
                </c:pt>
                <c:pt idx="9">
                  <c:v>837</c:v>
                </c:pt>
                <c:pt idx="10">
                  <c:v>686</c:v>
                </c:pt>
                <c:pt idx="11">
                  <c:v>568</c:v>
                </c:pt>
                <c:pt idx="12">
                  <c:v>456</c:v>
                </c:pt>
                <c:pt idx="13">
                  <c:v>331</c:v>
                </c:pt>
                <c:pt idx="14">
                  <c:v>247</c:v>
                </c:pt>
                <c:pt idx="15">
                  <c:v>172</c:v>
                </c:pt>
                <c:pt idx="16">
                  <c:v>83</c:v>
                </c:pt>
                <c:pt idx="17">
                  <c:v>40</c:v>
                </c:pt>
                <c:pt idx="18">
                  <c:v>9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106880"/>
        <c:axId val="88108416"/>
      </c:barChart>
      <c:catAx>
        <c:axId val="88106880"/>
        <c:scaling>
          <c:orientation val="minMax"/>
        </c:scaling>
        <c:delete val="0"/>
        <c:axPos val="l"/>
        <c:majorTickMark val="out"/>
        <c:minorTickMark val="none"/>
        <c:tickLblPos val="nextTo"/>
        <c:crossAx val="88108416"/>
        <c:crosses val="autoZero"/>
        <c:auto val="1"/>
        <c:lblAlgn val="ctr"/>
        <c:lblOffset val="100"/>
        <c:noMultiLvlLbl val="0"/>
      </c:catAx>
      <c:valAx>
        <c:axId val="88108416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10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075757575757578E-2"/>
          <c:y val="9.4083425719026406E-2"/>
          <c:w val="0.74547035313767596"/>
          <c:h val="0.84055023795650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'6(8)人口ﾋﾟﾗﾐｯﾄ'!$M$67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cat>
            <c:strRef>
              <c:f>'6(8)人口ﾋﾟﾗﾐｯﾄ'!$L$68:$L$88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'6(8)人口ﾋﾟﾗﾐｯﾄ'!$M$68:$M$88</c:f>
              <c:numCache>
                <c:formatCode>General</c:formatCode>
                <c:ptCount val="21"/>
                <c:pt idx="0">
                  <c:v>509</c:v>
                </c:pt>
                <c:pt idx="1">
                  <c:v>616</c:v>
                </c:pt>
                <c:pt idx="2">
                  <c:v>720</c:v>
                </c:pt>
                <c:pt idx="3">
                  <c:v>772</c:v>
                </c:pt>
                <c:pt idx="4">
                  <c:v>717</c:v>
                </c:pt>
                <c:pt idx="5">
                  <c:v>756</c:v>
                </c:pt>
                <c:pt idx="6">
                  <c:v>710</c:v>
                </c:pt>
                <c:pt idx="7">
                  <c:v>799</c:v>
                </c:pt>
                <c:pt idx="8">
                  <c:v>781</c:v>
                </c:pt>
                <c:pt idx="9">
                  <c:v>863</c:v>
                </c:pt>
                <c:pt idx="10">
                  <c:v>982</c:v>
                </c:pt>
                <c:pt idx="11">
                  <c:v>699</c:v>
                </c:pt>
                <c:pt idx="12">
                  <c:v>755</c:v>
                </c:pt>
                <c:pt idx="13">
                  <c:v>815</c:v>
                </c:pt>
                <c:pt idx="14">
                  <c:v>608</c:v>
                </c:pt>
                <c:pt idx="15">
                  <c:v>321</c:v>
                </c:pt>
                <c:pt idx="16">
                  <c:v>214</c:v>
                </c:pt>
                <c:pt idx="17">
                  <c:v>106</c:v>
                </c:pt>
                <c:pt idx="18">
                  <c:v>31</c:v>
                </c:pt>
                <c:pt idx="19">
                  <c:v>9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870912"/>
        <c:axId val="88872448"/>
      </c:barChart>
      <c:catAx>
        <c:axId val="88870912"/>
        <c:scaling>
          <c:orientation val="minMax"/>
        </c:scaling>
        <c:delete val="0"/>
        <c:axPos val="r"/>
        <c:majorTickMark val="out"/>
        <c:minorTickMark val="none"/>
        <c:tickLblPos val="nextTo"/>
        <c:crossAx val="88872448"/>
        <c:crosses val="autoZero"/>
        <c:auto val="1"/>
        <c:lblAlgn val="ctr"/>
        <c:lblOffset val="100"/>
        <c:noMultiLvlLbl val="0"/>
      </c:catAx>
      <c:valAx>
        <c:axId val="88872448"/>
        <c:scaling>
          <c:orientation val="maxMin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87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平成１２年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'6(8)人口ﾋﾟﾗﾐｯﾄ'!$O$67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'6(8)人口ﾋﾟﾗﾐｯﾄ'!$N$68:$N$88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'6(8)人口ﾋﾟﾗﾐｯﾄ'!$O$68:$O$88</c:f>
              <c:numCache>
                <c:formatCode>General</c:formatCode>
                <c:ptCount val="21"/>
                <c:pt idx="0">
                  <c:v>550</c:v>
                </c:pt>
                <c:pt idx="1">
                  <c:v>559</c:v>
                </c:pt>
                <c:pt idx="2">
                  <c:v>652</c:v>
                </c:pt>
                <c:pt idx="3">
                  <c:v>652</c:v>
                </c:pt>
                <c:pt idx="4">
                  <c:v>502</c:v>
                </c:pt>
                <c:pt idx="5">
                  <c:v>691</c:v>
                </c:pt>
                <c:pt idx="6">
                  <c:v>690</c:v>
                </c:pt>
                <c:pt idx="7">
                  <c:v>807</c:v>
                </c:pt>
                <c:pt idx="8">
                  <c:v>750</c:v>
                </c:pt>
                <c:pt idx="9">
                  <c:v>892</c:v>
                </c:pt>
                <c:pt idx="10">
                  <c:v>1018</c:v>
                </c:pt>
                <c:pt idx="11">
                  <c:v>829</c:v>
                </c:pt>
                <c:pt idx="12">
                  <c:v>899</c:v>
                </c:pt>
                <c:pt idx="13">
                  <c:v>765</c:v>
                </c:pt>
                <c:pt idx="14">
                  <c:v>673</c:v>
                </c:pt>
                <c:pt idx="15">
                  <c:v>521</c:v>
                </c:pt>
                <c:pt idx="16">
                  <c:v>344</c:v>
                </c:pt>
                <c:pt idx="17">
                  <c:v>214</c:v>
                </c:pt>
                <c:pt idx="18">
                  <c:v>80</c:v>
                </c:pt>
                <c:pt idx="19">
                  <c:v>21</c:v>
                </c:pt>
                <c:pt idx="2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910080"/>
        <c:axId val="88915968"/>
      </c:barChart>
      <c:catAx>
        <c:axId val="88910080"/>
        <c:scaling>
          <c:orientation val="minMax"/>
        </c:scaling>
        <c:delete val="0"/>
        <c:axPos val="l"/>
        <c:majorTickMark val="out"/>
        <c:minorTickMark val="none"/>
        <c:tickLblPos val="nextTo"/>
        <c:crossAx val="88915968"/>
        <c:crosses val="autoZero"/>
        <c:auto val="1"/>
        <c:lblAlgn val="ctr"/>
        <c:lblOffset val="100"/>
        <c:noMultiLvlLbl val="0"/>
      </c:catAx>
      <c:valAx>
        <c:axId val="88915968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91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075757575757578E-2"/>
          <c:y val="9.4083425719026406E-2"/>
          <c:w val="0.74547035313767596"/>
          <c:h val="0.84055023795650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'6(8)人口ﾋﾟﾗﾐｯﾄ'!$M$98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cat>
            <c:strRef>
              <c:f>'6(8)人口ﾋﾟﾗﾐｯﾄ'!$L$99:$L$119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'6(8)人口ﾋﾟﾗﾐｯﾄ'!$M$99:$M$119</c:f>
              <c:numCache>
                <c:formatCode>General</c:formatCode>
                <c:ptCount val="21"/>
                <c:pt idx="0">
                  <c:v>437</c:v>
                </c:pt>
                <c:pt idx="1">
                  <c:v>482</c:v>
                </c:pt>
                <c:pt idx="2">
                  <c:v>475</c:v>
                </c:pt>
                <c:pt idx="3">
                  <c:v>465</c:v>
                </c:pt>
                <c:pt idx="4">
                  <c:v>511</c:v>
                </c:pt>
                <c:pt idx="5">
                  <c:v>559</c:v>
                </c:pt>
                <c:pt idx="6">
                  <c:v>599</c:v>
                </c:pt>
                <c:pt idx="7">
                  <c:v>669</c:v>
                </c:pt>
                <c:pt idx="8">
                  <c:v>607</c:v>
                </c:pt>
                <c:pt idx="9">
                  <c:v>690</c:v>
                </c:pt>
                <c:pt idx="10">
                  <c:v>716</c:v>
                </c:pt>
                <c:pt idx="11">
                  <c:v>797</c:v>
                </c:pt>
                <c:pt idx="12">
                  <c:v>903</c:v>
                </c:pt>
                <c:pt idx="13">
                  <c:v>624</c:v>
                </c:pt>
                <c:pt idx="14">
                  <c:v>652</c:v>
                </c:pt>
                <c:pt idx="15">
                  <c:v>648</c:v>
                </c:pt>
                <c:pt idx="16">
                  <c:v>402</c:v>
                </c:pt>
                <c:pt idx="17">
                  <c:v>146</c:v>
                </c:pt>
                <c:pt idx="18">
                  <c:v>63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930944"/>
        <c:axId val="67637632"/>
      </c:barChart>
      <c:catAx>
        <c:axId val="88930944"/>
        <c:scaling>
          <c:orientation val="minMax"/>
        </c:scaling>
        <c:delete val="0"/>
        <c:axPos val="r"/>
        <c:majorTickMark val="out"/>
        <c:minorTickMark val="none"/>
        <c:tickLblPos val="nextTo"/>
        <c:crossAx val="67637632"/>
        <c:crosses val="autoZero"/>
        <c:auto val="1"/>
        <c:lblAlgn val="ctr"/>
        <c:lblOffset val="100"/>
        <c:noMultiLvlLbl val="0"/>
      </c:catAx>
      <c:valAx>
        <c:axId val="67637632"/>
        <c:scaling>
          <c:orientation val="maxMin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930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628650</xdr:colOff>
      <xdr:row>27</xdr:row>
      <xdr:rowOff>247650</xdr:rowOff>
    </xdr:to>
    <xdr:graphicFrame macro="">
      <xdr:nvGraphicFramePr>
        <xdr:cNvPr id="10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0.22114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10,456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0.03788</cdr:x>
      <cdr:y>0.19635</cdr:y>
    </cdr:from>
    <cdr:to>
      <cdr:x>0.4072</cdr:x>
      <cdr:y>0.32159</cdr:y>
    </cdr:to>
    <cdr:sp macro="" textlink="">
      <cdr:nvSpPr>
        <cdr:cNvPr id="4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" y="955675"/>
          <a:ext cx="1238250" cy="609600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11,119</a:t>
          </a:r>
          <a:r>
            <a:rPr lang="ja-JP" altLang="en-US" sz="1100"/>
            <a:t>人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9</xdr:col>
      <xdr:colOff>0</xdr:colOff>
      <xdr:row>53</xdr:row>
      <xdr:rowOff>161925</xdr:rowOff>
    </xdr:to>
    <xdr:graphicFrame macro="">
      <xdr:nvGraphicFramePr>
        <xdr:cNvPr id="614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8</xdr:col>
      <xdr:colOff>647700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28</xdr:row>
      <xdr:rowOff>19050</xdr:rowOff>
    </xdr:from>
    <xdr:to>
      <xdr:col>9</xdr:col>
      <xdr:colOff>0</xdr:colOff>
      <xdr:row>60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37</xdr:row>
      <xdr:rowOff>66675</xdr:rowOff>
    </xdr:from>
    <xdr:to>
      <xdr:col>7</xdr:col>
      <xdr:colOff>209550</xdr:colOff>
      <xdr:row>39</xdr:row>
      <xdr:rowOff>38101</xdr:rowOff>
    </xdr:to>
    <xdr:cxnSp macro="">
      <xdr:nvCxnSpPr>
        <xdr:cNvPr id="6" name="直線コネクタ 5"/>
        <xdr:cNvCxnSpPr/>
      </xdr:nvCxnSpPr>
      <xdr:spPr>
        <a:xfrm flipV="1">
          <a:off x="4924425" y="6410325"/>
          <a:ext cx="552450" cy="31432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0.50212</cdr:x>
      <cdr:y>0.89199</cdr:y>
    </cdr:from>
    <cdr:to>
      <cdr:x>0.61636</cdr:x>
      <cdr:y>0.91812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3390900" y="4876800"/>
          <a:ext cx="771525" cy="1428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0.40339</cdr:x>
      <cdr:y>0.89024</cdr:y>
    </cdr:from>
    <cdr:to>
      <cdr:x>0.47955</cdr:x>
      <cdr:y>0.91638</cdr:y>
    </cdr:to>
    <cdr:cxnSp macro="">
      <cdr:nvCxnSpPr>
        <cdr:cNvPr id="8" name="直線コネクタ 7"/>
        <cdr:cNvCxnSpPr/>
      </cdr:nvCxnSpPr>
      <cdr:spPr>
        <a:xfrm xmlns:a="http://schemas.openxmlformats.org/drawingml/2006/main" flipH="1">
          <a:off x="2724150" y="4867275"/>
          <a:ext cx="514350" cy="142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0.28068</cdr:x>
      <cdr:y>0.84495</cdr:y>
    </cdr:from>
    <cdr:to>
      <cdr:x>0.37659</cdr:x>
      <cdr:y>0.85366</cdr:y>
    </cdr:to>
    <cdr:cxnSp macro="">
      <cdr:nvCxnSpPr>
        <cdr:cNvPr id="10" name="直線コネクタ 9"/>
        <cdr:cNvCxnSpPr/>
      </cdr:nvCxnSpPr>
      <cdr:spPr>
        <a:xfrm xmlns:a="http://schemas.openxmlformats.org/drawingml/2006/main" flipH="1">
          <a:off x="1895475" y="4619625"/>
          <a:ext cx="647700" cy="476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0.43583</cdr:x>
      <cdr:y>0.15679</cdr:y>
    </cdr:from>
    <cdr:to>
      <cdr:x>0.49365</cdr:x>
      <cdr:y>0.20732</cdr:y>
    </cdr:to>
    <cdr:cxnSp macro="">
      <cdr:nvCxnSpPr>
        <cdr:cNvPr id="12" name="直線コネクタ 11"/>
        <cdr:cNvCxnSpPr/>
      </cdr:nvCxnSpPr>
      <cdr:spPr>
        <a:xfrm xmlns:a="http://schemas.openxmlformats.org/drawingml/2006/main" flipH="1" flipV="1">
          <a:off x="2943225" y="857250"/>
          <a:ext cx="390525" cy="276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8</xdr:col>
      <xdr:colOff>581025</xdr:colOff>
      <xdr:row>56</xdr:row>
      <xdr:rowOff>152400</xdr:rowOff>
    </xdr:to>
    <xdr:graphicFrame macro="">
      <xdr:nvGraphicFramePr>
        <xdr:cNvPr id="81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9</xdr:col>
      <xdr:colOff>374650</xdr:colOff>
      <xdr:row>56</xdr:row>
      <xdr:rowOff>9525</xdr:rowOff>
    </xdr:to>
    <xdr:graphicFrame macro="">
      <xdr:nvGraphicFramePr>
        <xdr:cNvPr id="92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8</xdr:col>
      <xdr:colOff>1066800</xdr:colOff>
      <xdr:row>53</xdr:row>
      <xdr:rowOff>123825</xdr:rowOff>
    </xdr:to>
    <xdr:graphicFrame macro="">
      <xdr:nvGraphicFramePr>
        <xdr:cNvPr id="20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</xdr:row>
      <xdr:rowOff>19049</xdr:rowOff>
    </xdr:from>
    <xdr:to>
      <xdr:col>4</xdr:col>
      <xdr:colOff>619126</xdr:colOff>
      <xdr:row>31</xdr:row>
      <xdr:rowOff>28575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1</xdr:row>
      <xdr:rowOff>9525</xdr:rowOff>
    </xdr:from>
    <xdr:to>
      <xdr:col>8</xdr:col>
      <xdr:colOff>609600</xdr:colOff>
      <xdr:row>31</xdr:row>
      <xdr:rowOff>28575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609600</xdr:colOff>
      <xdr:row>62</xdr:row>
      <xdr:rowOff>9526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66675</xdr:colOff>
      <xdr:row>32</xdr:row>
      <xdr:rowOff>0</xdr:rowOff>
    </xdr:from>
    <xdr:to>
      <xdr:col>8</xdr:col>
      <xdr:colOff>609600</xdr:colOff>
      <xdr:row>62</xdr:row>
      <xdr:rowOff>19050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64</xdr:row>
      <xdr:rowOff>9524</xdr:rowOff>
    </xdr:from>
    <xdr:to>
      <xdr:col>4</xdr:col>
      <xdr:colOff>619125</xdr:colOff>
      <xdr:row>94</xdr:row>
      <xdr:rowOff>19050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57149</xdr:colOff>
      <xdr:row>64</xdr:row>
      <xdr:rowOff>0</xdr:rowOff>
    </xdr:from>
    <xdr:to>
      <xdr:col>8</xdr:col>
      <xdr:colOff>600074</xdr:colOff>
      <xdr:row>94</xdr:row>
      <xdr:rowOff>19050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95</xdr:row>
      <xdr:rowOff>9524</xdr:rowOff>
    </xdr:from>
    <xdr:to>
      <xdr:col>4</xdr:col>
      <xdr:colOff>609600</xdr:colOff>
      <xdr:row>125</xdr:row>
      <xdr:rowOff>19050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47624</xdr:colOff>
      <xdr:row>95</xdr:row>
      <xdr:rowOff>0</xdr:rowOff>
    </xdr:from>
    <xdr:to>
      <xdr:col>8</xdr:col>
      <xdr:colOff>590549</xdr:colOff>
      <xdr:row>125</xdr:row>
      <xdr:rowOff>19050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1"/>
          <a:ext cx="826492" cy="657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13,247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0.06884</cdr:x>
      <cdr:y>0.20613</cdr:y>
    </cdr:from>
    <cdr:to>
      <cdr:x>0.4552</cdr:x>
      <cdr:y>0.33333</cdr:y>
    </cdr:to>
    <cdr:sp macro="" textlink="">
      <cdr:nvSpPr>
        <cdr:cNvPr id="3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" y="1003300"/>
          <a:ext cx="1354269" cy="619117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11,525</a:t>
          </a:r>
          <a:r>
            <a:rPr lang="ja-JP" altLang="en-US" sz="1100"/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57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12,964</a:t>
          </a:r>
          <a:r>
            <a:rPr lang="ja-JP" altLang="en-US" sz="1100"/>
            <a:t>人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12,889</a:t>
          </a:r>
          <a:r>
            <a:rPr lang="ja-JP" altLang="en-US" sz="1100"/>
            <a:t>人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0.23288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85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11,790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0.07197</cdr:x>
      <cdr:y>0.19439</cdr:y>
    </cdr:from>
    <cdr:to>
      <cdr:x>0.45833</cdr:x>
      <cdr:y>0.32159</cdr:y>
    </cdr:to>
    <cdr:sp macro="" textlink="">
      <cdr:nvSpPr>
        <cdr:cNvPr id="3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" y="946150"/>
          <a:ext cx="1295400" cy="619125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12,115</a:t>
          </a:r>
          <a:r>
            <a:rPr lang="ja-JP" altLang="en-US" sz="1100"/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view="pageBreakPreview" zoomScaleNormal="100" zoomScaleSheetLayoutView="100" workbookViewId="0">
      <selection sqref="A1:D1"/>
    </sheetView>
  </sheetViews>
  <sheetFormatPr defaultRowHeight="13.5"/>
  <cols>
    <col min="1" max="1" width="15.125" customWidth="1"/>
    <col min="2" max="5" width="14.5" customWidth="1"/>
    <col min="6" max="6" width="13.5" customWidth="1"/>
  </cols>
  <sheetData>
    <row r="1" spans="1:8" ht="23.1" customHeight="1">
      <c r="A1" s="444" t="s">
        <v>512</v>
      </c>
      <c r="B1" s="444"/>
      <c r="C1" s="444"/>
      <c r="D1" s="444"/>
      <c r="E1" s="10"/>
      <c r="F1" s="10"/>
    </row>
    <row r="2" spans="1:8" ht="23.1" customHeight="1" thickBot="1">
      <c r="A2" s="10"/>
      <c r="B2" s="10"/>
      <c r="C2" s="10"/>
      <c r="D2" s="10"/>
      <c r="E2" s="10"/>
      <c r="F2" s="10"/>
    </row>
    <row r="3" spans="1:8" ht="14.25" customHeight="1">
      <c r="A3" s="446" t="s">
        <v>3</v>
      </c>
      <c r="B3" s="448" t="s">
        <v>9</v>
      </c>
      <c r="C3" s="450" t="s">
        <v>5</v>
      </c>
      <c r="D3" s="450"/>
      <c r="E3" s="450"/>
      <c r="F3" s="14" t="s">
        <v>10</v>
      </c>
    </row>
    <row r="4" spans="1:8" ht="13.5" customHeight="1">
      <c r="A4" s="447"/>
      <c r="B4" s="449"/>
      <c r="C4" s="15" t="s">
        <v>8</v>
      </c>
      <c r="D4" s="15" t="s">
        <v>6</v>
      </c>
      <c r="E4" s="15" t="s">
        <v>7</v>
      </c>
      <c r="F4" s="16" t="s">
        <v>11</v>
      </c>
    </row>
    <row r="5" spans="1:8" ht="8.1" customHeight="1">
      <c r="A5" s="17"/>
      <c r="B5" s="18" t="s">
        <v>4</v>
      </c>
      <c r="C5" s="18" t="s">
        <v>0</v>
      </c>
      <c r="D5" s="18" t="s">
        <v>1</v>
      </c>
      <c r="E5" s="18" t="s">
        <v>1</v>
      </c>
      <c r="F5" s="19" t="s">
        <v>2</v>
      </c>
    </row>
    <row r="6" spans="1:8" ht="18" customHeight="1">
      <c r="A6" s="125" t="s">
        <v>313</v>
      </c>
      <c r="B6" s="58">
        <v>76</v>
      </c>
      <c r="C6" s="58">
        <f>D6+E6</f>
        <v>266</v>
      </c>
      <c r="D6" s="58">
        <v>118</v>
      </c>
      <c r="E6" s="58">
        <v>148</v>
      </c>
      <c r="F6" s="175">
        <f t="shared" ref="F6:F32" si="0">ROUND(C6/B6,1)</f>
        <v>3.5</v>
      </c>
      <c r="G6" s="141"/>
      <c r="H6" s="142"/>
    </row>
    <row r="7" spans="1:8" ht="25.5" customHeight="1">
      <c r="A7" s="126">
        <v>36</v>
      </c>
      <c r="B7" s="60">
        <v>94</v>
      </c>
      <c r="C7" s="60">
        <f t="shared" ref="C7:C32" si="1">D7+E7</f>
        <v>360</v>
      </c>
      <c r="D7" s="60">
        <v>176</v>
      </c>
      <c r="E7" s="60">
        <v>184</v>
      </c>
      <c r="F7" s="175">
        <f t="shared" si="0"/>
        <v>3.8</v>
      </c>
      <c r="G7" s="141"/>
      <c r="H7" s="142"/>
    </row>
    <row r="8" spans="1:8" ht="25.5" customHeight="1">
      <c r="A8" s="126">
        <v>37</v>
      </c>
      <c r="B8" s="60">
        <v>148</v>
      </c>
      <c r="C8" s="60">
        <f t="shared" si="1"/>
        <v>584</v>
      </c>
      <c r="D8" s="60">
        <v>334</v>
      </c>
      <c r="E8" s="60">
        <v>250</v>
      </c>
      <c r="F8" s="175">
        <f t="shared" si="0"/>
        <v>3.9</v>
      </c>
      <c r="G8" s="141"/>
      <c r="H8" s="142"/>
    </row>
    <row r="9" spans="1:8" ht="25.5" customHeight="1">
      <c r="A9" s="126">
        <v>38</v>
      </c>
      <c r="B9" s="60">
        <v>193</v>
      </c>
      <c r="C9" s="60">
        <f t="shared" si="1"/>
        <v>601</v>
      </c>
      <c r="D9" s="60">
        <v>328</v>
      </c>
      <c r="E9" s="60">
        <v>273</v>
      </c>
      <c r="F9" s="175">
        <f t="shared" si="0"/>
        <v>3.1</v>
      </c>
      <c r="G9" s="141"/>
      <c r="H9" s="142"/>
    </row>
    <row r="10" spans="1:8" ht="25.5" customHeight="1">
      <c r="A10" s="126">
        <v>39</v>
      </c>
      <c r="B10" s="60">
        <v>264</v>
      </c>
      <c r="C10" s="60">
        <f t="shared" si="1"/>
        <v>827</v>
      </c>
      <c r="D10" s="60">
        <v>446</v>
      </c>
      <c r="E10" s="60">
        <v>381</v>
      </c>
      <c r="F10" s="175">
        <f t="shared" si="0"/>
        <v>3.1</v>
      </c>
      <c r="G10" s="141"/>
      <c r="H10" s="142"/>
    </row>
    <row r="11" spans="1:8" ht="25.5" customHeight="1">
      <c r="A11" s="126">
        <v>40</v>
      </c>
      <c r="B11" s="60">
        <v>334</v>
      </c>
      <c r="C11" s="60">
        <f t="shared" si="1"/>
        <v>784</v>
      </c>
      <c r="D11" s="60">
        <v>421</v>
      </c>
      <c r="E11" s="60">
        <v>363</v>
      </c>
      <c r="F11" s="175">
        <f t="shared" si="0"/>
        <v>2.2999999999999998</v>
      </c>
      <c r="G11" s="141"/>
      <c r="H11" s="142"/>
    </row>
    <row r="12" spans="1:8" ht="25.5" customHeight="1">
      <c r="A12" s="126">
        <v>41</v>
      </c>
      <c r="B12" s="60">
        <v>468</v>
      </c>
      <c r="C12" s="60">
        <f t="shared" si="1"/>
        <v>1862</v>
      </c>
      <c r="D12" s="60">
        <v>1032</v>
      </c>
      <c r="E12" s="60">
        <v>830</v>
      </c>
      <c r="F12" s="175">
        <f t="shared" si="0"/>
        <v>4</v>
      </c>
      <c r="G12" s="141"/>
      <c r="H12" s="142"/>
    </row>
    <row r="13" spans="1:8" ht="25.5" customHeight="1">
      <c r="A13" s="126">
        <v>42</v>
      </c>
      <c r="B13" s="60">
        <v>534</v>
      </c>
      <c r="C13" s="60">
        <f t="shared" si="1"/>
        <v>2657</v>
      </c>
      <c r="D13" s="60">
        <v>1546</v>
      </c>
      <c r="E13" s="60">
        <v>1111</v>
      </c>
      <c r="F13" s="175">
        <f t="shared" si="0"/>
        <v>5</v>
      </c>
      <c r="G13" s="141"/>
      <c r="H13" s="142"/>
    </row>
    <row r="14" spans="1:8" ht="25.5" customHeight="1">
      <c r="A14" s="126">
        <v>43</v>
      </c>
      <c r="B14" s="60">
        <v>729</v>
      </c>
      <c r="C14" s="60">
        <f t="shared" si="1"/>
        <v>2951</v>
      </c>
      <c r="D14" s="60">
        <v>1602</v>
      </c>
      <c r="E14" s="60">
        <v>1349</v>
      </c>
      <c r="F14" s="175">
        <f t="shared" si="0"/>
        <v>4</v>
      </c>
      <c r="G14" s="141"/>
      <c r="H14" s="142"/>
    </row>
    <row r="15" spans="1:8" ht="25.5" customHeight="1">
      <c r="A15" s="126">
        <v>44</v>
      </c>
      <c r="B15" s="60">
        <v>1089</v>
      </c>
      <c r="C15" s="60">
        <f t="shared" si="1"/>
        <v>3977</v>
      </c>
      <c r="D15" s="60">
        <v>2298</v>
      </c>
      <c r="E15" s="60">
        <v>1679</v>
      </c>
      <c r="F15" s="175">
        <f t="shared" si="0"/>
        <v>3.7</v>
      </c>
      <c r="G15" s="141"/>
      <c r="H15" s="142"/>
    </row>
    <row r="16" spans="1:8" ht="25.5" customHeight="1">
      <c r="A16" s="126" t="s">
        <v>314</v>
      </c>
      <c r="B16" s="60">
        <v>1493</v>
      </c>
      <c r="C16" s="60">
        <f t="shared" si="1"/>
        <v>5843</v>
      </c>
      <c r="D16" s="60">
        <v>3131</v>
      </c>
      <c r="E16" s="60">
        <v>2712</v>
      </c>
      <c r="F16" s="175">
        <f t="shared" si="0"/>
        <v>3.9</v>
      </c>
      <c r="G16" s="141"/>
      <c r="H16" s="142"/>
    </row>
    <row r="17" spans="1:8" ht="25.5" customHeight="1">
      <c r="A17" s="126">
        <v>2</v>
      </c>
      <c r="B17" s="60">
        <v>1524</v>
      </c>
      <c r="C17" s="60">
        <f t="shared" si="1"/>
        <v>7192</v>
      </c>
      <c r="D17" s="60">
        <v>3918</v>
      </c>
      <c r="E17" s="60">
        <v>3274</v>
      </c>
      <c r="F17" s="175">
        <f t="shared" si="0"/>
        <v>4.7</v>
      </c>
      <c r="G17" s="141"/>
      <c r="H17" s="142"/>
    </row>
    <row r="18" spans="1:8" ht="25.5" customHeight="1">
      <c r="A18" s="126">
        <v>3</v>
      </c>
      <c r="B18" s="60">
        <v>1591</v>
      </c>
      <c r="C18" s="60">
        <f t="shared" si="1"/>
        <v>8214</v>
      </c>
      <c r="D18" s="60">
        <v>4407</v>
      </c>
      <c r="E18" s="60">
        <v>3807</v>
      </c>
      <c r="F18" s="175">
        <f t="shared" si="0"/>
        <v>5.2</v>
      </c>
      <c r="G18" s="141"/>
      <c r="H18" s="142"/>
    </row>
    <row r="19" spans="1:8" ht="25.5" customHeight="1">
      <c r="A19" s="126">
        <v>4</v>
      </c>
      <c r="B19" s="60">
        <v>2082</v>
      </c>
      <c r="C19" s="60">
        <f t="shared" si="1"/>
        <v>8843</v>
      </c>
      <c r="D19" s="60">
        <v>4786</v>
      </c>
      <c r="E19" s="60">
        <v>4057</v>
      </c>
      <c r="F19" s="175">
        <f t="shared" si="0"/>
        <v>4.2</v>
      </c>
      <c r="G19" s="141"/>
      <c r="H19" s="142"/>
    </row>
    <row r="20" spans="1:8" ht="25.5" customHeight="1">
      <c r="A20" s="126">
        <v>5</v>
      </c>
      <c r="B20" s="60">
        <v>2641</v>
      </c>
      <c r="C20" s="60">
        <f t="shared" si="1"/>
        <v>10302</v>
      </c>
      <c r="D20" s="60">
        <v>4656</v>
      </c>
      <c r="E20" s="60">
        <v>5646</v>
      </c>
      <c r="F20" s="175">
        <f t="shared" si="0"/>
        <v>3.9</v>
      </c>
      <c r="G20" s="141"/>
      <c r="H20" s="142"/>
    </row>
    <row r="21" spans="1:8" ht="25.5" customHeight="1">
      <c r="A21" s="126">
        <v>6</v>
      </c>
      <c r="B21" s="60">
        <v>2398</v>
      </c>
      <c r="C21" s="60">
        <f t="shared" si="1"/>
        <v>11460</v>
      </c>
      <c r="D21" s="60">
        <v>6090</v>
      </c>
      <c r="E21" s="60">
        <v>5370</v>
      </c>
      <c r="F21" s="175">
        <f t="shared" si="0"/>
        <v>4.8</v>
      </c>
      <c r="G21" s="141"/>
      <c r="H21" s="142"/>
    </row>
    <row r="22" spans="1:8" ht="25.5" customHeight="1">
      <c r="A22" s="126">
        <v>7</v>
      </c>
      <c r="B22" s="60">
        <v>2865</v>
      </c>
      <c r="C22" s="60">
        <f t="shared" si="1"/>
        <v>13977</v>
      </c>
      <c r="D22" s="60">
        <v>7411</v>
      </c>
      <c r="E22" s="60">
        <v>6566</v>
      </c>
      <c r="F22" s="175">
        <f t="shared" si="0"/>
        <v>4.9000000000000004</v>
      </c>
      <c r="G22" s="141"/>
      <c r="H22" s="142"/>
    </row>
    <row r="23" spans="1:8" ht="25.5" customHeight="1">
      <c r="A23" s="126">
        <v>8</v>
      </c>
      <c r="B23" s="60">
        <v>1950</v>
      </c>
      <c r="C23" s="60">
        <f t="shared" si="1"/>
        <v>10446</v>
      </c>
      <c r="D23" s="60">
        <v>5522</v>
      </c>
      <c r="E23" s="60">
        <v>4924</v>
      </c>
      <c r="F23" s="175">
        <f t="shared" si="0"/>
        <v>5.4</v>
      </c>
      <c r="G23" s="141"/>
      <c r="H23" s="142"/>
    </row>
    <row r="24" spans="1:8" ht="25.5" customHeight="1">
      <c r="A24" s="126">
        <v>9</v>
      </c>
      <c r="B24" s="60">
        <v>2122</v>
      </c>
      <c r="C24" s="60">
        <f t="shared" si="1"/>
        <v>11110</v>
      </c>
      <c r="D24" s="60">
        <v>5811</v>
      </c>
      <c r="E24" s="60">
        <v>5299</v>
      </c>
      <c r="F24" s="175">
        <f t="shared" si="0"/>
        <v>5.2</v>
      </c>
      <c r="G24" s="141"/>
      <c r="H24" s="142"/>
    </row>
    <row r="25" spans="1:8" ht="25.5" customHeight="1">
      <c r="A25" s="126">
        <v>10</v>
      </c>
      <c r="B25" s="60">
        <v>2303</v>
      </c>
      <c r="C25" s="60">
        <f t="shared" si="1"/>
        <v>12139</v>
      </c>
      <c r="D25" s="60">
        <v>6334</v>
      </c>
      <c r="E25" s="60">
        <v>5805</v>
      </c>
      <c r="F25" s="175">
        <f t="shared" si="0"/>
        <v>5.3</v>
      </c>
      <c r="G25" s="141"/>
      <c r="H25" s="142"/>
    </row>
    <row r="26" spans="1:8" ht="25.5" customHeight="1">
      <c r="A26" s="126">
        <v>11</v>
      </c>
      <c r="B26" s="60">
        <v>2451</v>
      </c>
      <c r="C26" s="60">
        <f t="shared" si="1"/>
        <v>12664</v>
      </c>
      <c r="D26" s="60">
        <v>7011</v>
      </c>
      <c r="E26" s="60">
        <v>5653</v>
      </c>
      <c r="F26" s="175">
        <f t="shared" si="0"/>
        <v>5.2</v>
      </c>
      <c r="G26" s="141"/>
      <c r="H26" s="142"/>
    </row>
    <row r="27" spans="1:8" ht="25.5" customHeight="1">
      <c r="A27" s="126">
        <v>12</v>
      </c>
      <c r="B27" s="60">
        <v>1827</v>
      </c>
      <c r="C27" s="60">
        <f t="shared" si="1"/>
        <v>11158</v>
      </c>
      <c r="D27" s="60">
        <v>5869</v>
      </c>
      <c r="E27" s="60">
        <v>5289</v>
      </c>
      <c r="F27" s="175">
        <f t="shared" si="0"/>
        <v>6.1</v>
      </c>
      <c r="G27" s="141"/>
      <c r="H27" s="142"/>
    </row>
    <row r="28" spans="1:8" ht="25.5" customHeight="1">
      <c r="A28" s="126">
        <v>13</v>
      </c>
      <c r="B28" s="60">
        <v>1827</v>
      </c>
      <c r="C28" s="60">
        <f t="shared" si="1"/>
        <v>10262</v>
      </c>
      <c r="D28" s="60">
        <v>5438</v>
      </c>
      <c r="E28" s="60">
        <v>4824</v>
      </c>
      <c r="F28" s="175">
        <f t="shared" si="0"/>
        <v>5.6</v>
      </c>
      <c r="G28" s="141"/>
      <c r="H28" s="142"/>
    </row>
    <row r="29" spans="1:8" ht="25.5" customHeight="1">
      <c r="A29" s="126">
        <v>14</v>
      </c>
      <c r="B29" s="60">
        <v>2014</v>
      </c>
      <c r="C29" s="60">
        <f t="shared" si="1"/>
        <v>10900</v>
      </c>
      <c r="D29" s="60">
        <v>5466</v>
      </c>
      <c r="E29" s="60">
        <v>5434</v>
      </c>
      <c r="F29" s="175">
        <f t="shared" si="0"/>
        <v>5.4</v>
      </c>
      <c r="G29" s="141"/>
      <c r="H29" s="142"/>
    </row>
    <row r="30" spans="1:8" ht="25.5" customHeight="1">
      <c r="A30" s="126">
        <v>15</v>
      </c>
      <c r="B30" s="60">
        <v>2045</v>
      </c>
      <c r="C30" s="60">
        <f t="shared" si="1"/>
        <v>11064</v>
      </c>
      <c r="D30" s="60">
        <v>5542</v>
      </c>
      <c r="E30" s="60">
        <v>5522</v>
      </c>
      <c r="F30" s="175">
        <f t="shared" si="0"/>
        <v>5.4</v>
      </c>
      <c r="G30" s="141"/>
      <c r="H30" s="142"/>
    </row>
    <row r="31" spans="1:8" ht="25.5" customHeight="1">
      <c r="A31" s="276" t="s">
        <v>315</v>
      </c>
      <c r="B31" s="242">
        <v>2080</v>
      </c>
      <c r="C31" s="242">
        <f t="shared" si="1"/>
        <v>11232</v>
      </c>
      <c r="D31" s="242">
        <v>5637</v>
      </c>
      <c r="E31" s="242">
        <v>5595</v>
      </c>
      <c r="F31" s="152">
        <f t="shared" si="0"/>
        <v>5.4</v>
      </c>
      <c r="G31" s="141"/>
      <c r="H31" s="142"/>
    </row>
    <row r="32" spans="1:8" ht="25.5" customHeight="1">
      <c r="A32" s="174" t="s">
        <v>317</v>
      </c>
      <c r="B32" s="242">
        <v>2100</v>
      </c>
      <c r="C32" s="242">
        <f t="shared" si="1"/>
        <v>11340</v>
      </c>
      <c r="D32" s="242">
        <v>5691</v>
      </c>
      <c r="E32" s="242">
        <v>5649</v>
      </c>
      <c r="F32" s="152">
        <f t="shared" si="0"/>
        <v>5.4</v>
      </c>
      <c r="G32" s="141"/>
      <c r="H32" s="142"/>
    </row>
    <row r="33" spans="1:8" ht="25.5" customHeight="1">
      <c r="A33" s="174" t="s">
        <v>739</v>
      </c>
      <c r="B33" s="242">
        <v>2125</v>
      </c>
      <c r="C33" s="242">
        <f>D33+E33</f>
        <v>11475</v>
      </c>
      <c r="D33" s="242">
        <v>5759</v>
      </c>
      <c r="E33" s="242">
        <v>5716</v>
      </c>
      <c r="F33" s="152">
        <f>ROUND(C33/B33,1)</f>
        <v>5.4</v>
      </c>
      <c r="G33" s="141"/>
      <c r="H33" s="142"/>
    </row>
    <row r="34" spans="1:8" ht="25.5" customHeight="1" thickBot="1">
      <c r="A34" s="173" t="s">
        <v>318</v>
      </c>
      <c r="B34" s="110">
        <v>2238</v>
      </c>
      <c r="C34" s="110">
        <f>D34+E34</f>
        <v>13016</v>
      </c>
      <c r="D34" s="110">
        <v>6729</v>
      </c>
      <c r="E34" s="110">
        <v>6287</v>
      </c>
      <c r="F34" s="154">
        <f>ROUND(C34/B34,1)</f>
        <v>5.8</v>
      </c>
      <c r="G34" s="141"/>
      <c r="H34" s="142"/>
    </row>
    <row r="35" spans="1:8" ht="23.1" customHeight="1">
      <c r="A35" s="10"/>
      <c r="B35" s="10"/>
      <c r="C35" s="10"/>
      <c r="D35" s="10"/>
      <c r="E35" s="10"/>
      <c r="F35" s="10"/>
    </row>
    <row r="36" spans="1:8" ht="23.1" customHeight="1" thickBot="1">
      <c r="A36" s="10"/>
      <c r="B36" s="10"/>
      <c r="C36" s="10"/>
      <c r="D36" s="10"/>
      <c r="E36" s="10"/>
      <c r="F36" s="10"/>
    </row>
    <row r="37" spans="1:8" ht="14.25" customHeight="1">
      <c r="A37" s="446" t="s">
        <v>3</v>
      </c>
      <c r="B37" s="448" t="s">
        <v>9</v>
      </c>
      <c r="C37" s="450" t="s">
        <v>5</v>
      </c>
      <c r="D37" s="450"/>
      <c r="E37" s="450"/>
      <c r="F37" s="20" t="s">
        <v>10</v>
      </c>
    </row>
    <row r="38" spans="1:8" ht="13.5" customHeight="1">
      <c r="A38" s="447"/>
      <c r="B38" s="449"/>
      <c r="C38" s="15" t="s">
        <v>8</v>
      </c>
      <c r="D38" s="15" t="s">
        <v>6</v>
      </c>
      <c r="E38" s="15" t="s">
        <v>7</v>
      </c>
      <c r="F38" s="21" t="s">
        <v>11</v>
      </c>
    </row>
    <row r="39" spans="1:8" ht="8.1" customHeight="1">
      <c r="A39" s="17"/>
      <c r="B39" s="277" t="s">
        <v>4</v>
      </c>
      <c r="C39" s="277" t="s">
        <v>0</v>
      </c>
      <c r="D39" s="277" t="s">
        <v>1</v>
      </c>
      <c r="E39" s="277" t="s">
        <v>1</v>
      </c>
      <c r="F39" s="278" t="s">
        <v>2</v>
      </c>
    </row>
    <row r="40" spans="1:8" ht="18.75" customHeight="1">
      <c r="A40" s="275" t="s">
        <v>740</v>
      </c>
      <c r="B40" s="58">
        <v>2249</v>
      </c>
      <c r="C40" s="58">
        <f t="shared" ref="C40:C50" si="2">D40+E40</f>
        <v>13089</v>
      </c>
      <c r="D40" s="58">
        <v>6769</v>
      </c>
      <c r="E40" s="58">
        <v>6320</v>
      </c>
      <c r="F40" s="175">
        <f t="shared" ref="F40:F66" si="3">ROUND(C40/B40,1)</f>
        <v>5.8</v>
      </c>
      <c r="G40" s="141"/>
      <c r="H40" s="142"/>
    </row>
    <row r="41" spans="1:8" ht="25.5" customHeight="1">
      <c r="A41" s="174" t="s">
        <v>319</v>
      </c>
      <c r="B41" s="60">
        <v>2298</v>
      </c>
      <c r="C41" s="60">
        <f t="shared" si="2"/>
        <v>13282</v>
      </c>
      <c r="D41" s="60">
        <v>6794</v>
      </c>
      <c r="E41" s="60">
        <v>6488</v>
      </c>
      <c r="F41" s="152">
        <f t="shared" si="3"/>
        <v>5.8</v>
      </c>
      <c r="G41" s="141"/>
      <c r="H41" s="142"/>
    </row>
    <row r="42" spans="1:8" ht="25.5" customHeight="1">
      <c r="A42" s="174" t="s">
        <v>320</v>
      </c>
      <c r="B42" s="60">
        <v>2208</v>
      </c>
      <c r="C42" s="60">
        <f t="shared" si="2"/>
        <v>12815</v>
      </c>
      <c r="D42" s="60">
        <v>6625</v>
      </c>
      <c r="E42" s="60">
        <v>6190</v>
      </c>
      <c r="F42" s="152">
        <f t="shared" si="3"/>
        <v>5.8</v>
      </c>
      <c r="G42" s="141"/>
      <c r="H42" s="142"/>
    </row>
    <row r="43" spans="1:8" ht="25.5" customHeight="1">
      <c r="A43" s="174" t="s">
        <v>321</v>
      </c>
      <c r="B43" s="60">
        <v>2267</v>
      </c>
      <c r="C43" s="60">
        <f t="shared" si="2"/>
        <v>12859</v>
      </c>
      <c r="D43" s="60">
        <v>6536</v>
      </c>
      <c r="E43" s="60">
        <v>6323</v>
      </c>
      <c r="F43" s="152">
        <f t="shared" si="3"/>
        <v>5.7</v>
      </c>
      <c r="G43" s="141"/>
      <c r="H43" s="142"/>
    </row>
    <row r="44" spans="1:8" ht="25.5" customHeight="1">
      <c r="A44" s="126">
        <v>10</v>
      </c>
      <c r="B44" s="60">
        <v>2564</v>
      </c>
      <c r="C44" s="60">
        <f t="shared" si="2"/>
        <v>14739</v>
      </c>
      <c r="D44" s="60">
        <v>7597</v>
      </c>
      <c r="E44" s="60">
        <v>7142</v>
      </c>
      <c r="F44" s="152">
        <f t="shared" si="3"/>
        <v>5.7</v>
      </c>
      <c r="G44" s="141"/>
      <c r="H44" s="142"/>
    </row>
    <row r="45" spans="1:8" ht="25.5" customHeight="1">
      <c r="A45" s="126">
        <v>11</v>
      </c>
      <c r="B45" s="60">
        <v>2443</v>
      </c>
      <c r="C45" s="60">
        <f t="shared" si="2"/>
        <v>13450</v>
      </c>
      <c r="D45" s="60">
        <v>6670</v>
      </c>
      <c r="E45" s="60">
        <v>6780</v>
      </c>
      <c r="F45" s="152">
        <f t="shared" si="3"/>
        <v>5.5</v>
      </c>
      <c r="G45" s="141"/>
      <c r="H45" s="142"/>
    </row>
    <row r="46" spans="1:8" ht="25.5" customHeight="1">
      <c r="A46" s="126">
        <v>12</v>
      </c>
      <c r="B46" s="60">
        <v>2448</v>
      </c>
      <c r="C46" s="60">
        <f t="shared" si="2"/>
        <v>13466</v>
      </c>
      <c r="D46" s="60">
        <v>6676</v>
      </c>
      <c r="E46" s="60">
        <v>6790</v>
      </c>
      <c r="F46" s="152">
        <f t="shared" si="3"/>
        <v>5.5</v>
      </c>
      <c r="G46" s="141"/>
      <c r="H46" s="142"/>
    </row>
    <row r="47" spans="1:8" ht="25.5" customHeight="1">
      <c r="A47" s="126">
        <v>13</v>
      </c>
      <c r="B47" s="60">
        <v>2477</v>
      </c>
      <c r="C47" s="60">
        <f t="shared" si="2"/>
        <v>13931</v>
      </c>
      <c r="D47" s="60">
        <v>7094</v>
      </c>
      <c r="E47" s="60">
        <v>6837</v>
      </c>
      <c r="F47" s="152">
        <f t="shared" si="3"/>
        <v>5.6</v>
      </c>
      <c r="G47" s="141"/>
      <c r="H47" s="142"/>
    </row>
    <row r="48" spans="1:8" ht="25.5" customHeight="1">
      <c r="A48" s="126">
        <v>14</v>
      </c>
      <c r="B48" s="60">
        <v>2478</v>
      </c>
      <c r="C48" s="60">
        <f t="shared" si="2"/>
        <v>14442</v>
      </c>
      <c r="D48" s="60">
        <v>7261</v>
      </c>
      <c r="E48" s="60">
        <v>7181</v>
      </c>
      <c r="F48" s="152">
        <f t="shared" si="3"/>
        <v>5.8</v>
      </c>
      <c r="G48" s="141"/>
      <c r="H48" s="142"/>
    </row>
    <row r="49" spans="1:8" ht="25.5" customHeight="1">
      <c r="A49" s="126">
        <v>15</v>
      </c>
      <c r="B49" s="60">
        <v>2692</v>
      </c>
      <c r="C49" s="60">
        <f t="shared" si="2"/>
        <v>17041</v>
      </c>
      <c r="D49" s="60">
        <v>9098</v>
      </c>
      <c r="E49" s="60">
        <v>7943</v>
      </c>
      <c r="F49" s="152">
        <f t="shared" si="3"/>
        <v>6.3</v>
      </c>
      <c r="G49" s="141"/>
      <c r="H49" s="142"/>
    </row>
    <row r="50" spans="1:8" ht="25.5" customHeight="1">
      <c r="A50" s="126">
        <v>16</v>
      </c>
      <c r="B50" s="60">
        <v>2702</v>
      </c>
      <c r="C50" s="60">
        <f t="shared" si="2"/>
        <v>17096</v>
      </c>
      <c r="D50" s="60">
        <v>8989</v>
      </c>
      <c r="E50" s="60">
        <v>8107</v>
      </c>
      <c r="F50" s="152">
        <f t="shared" si="3"/>
        <v>6.3</v>
      </c>
      <c r="G50" s="141"/>
      <c r="H50" s="142"/>
    </row>
    <row r="51" spans="1:8" ht="25.5" customHeight="1">
      <c r="A51" s="126">
        <v>17</v>
      </c>
      <c r="B51" s="60">
        <v>2880</v>
      </c>
      <c r="C51" s="60">
        <v>17481</v>
      </c>
      <c r="D51" s="60" t="s">
        <v>12</v>
      </c>
      <c r="E51" s="60" t="s">
        <v>12</v>
      </c>
      <c r="F51" s="152">
        <f t="shared" si="3"/>
        <v>6.1</v>
      </c>
      <c r="G51" s="141"/>
      <c r="H51" s="142"/>
    </row>
    <row r="52" spans="1:8" ht="25.5" customHeight="1">
      <c r="A52" s="126">
        <v>18</v>
      </c>
      <c r="B52" s="60">
        <v>2672</v>
      </c>
      <c r="C52" s="60">
        <v>15987</v>
      </c>
      <c r="D52" s="60" t="s">
        <v>12</v>
      </c>
      <c r="E52" s="60" t="s">
        <v>12</v>
      </c>
      <c r="F52" s="152">
        <f t="shared" si="3"/>
        <v>6</v>
      </c>
      <c r="G52" s="141"/>
      <c r="H52" s="142"/>
    </row>
    <row r="53" spans="1:8" ht="25.5" customHeight="1">
      <c r="A53" s="126">
        <v>19</v>
      </c>
      <c r="B53" s="60">
        <v>2764</v>
      </c>
      <c r="C53" s="60">
        <f t="shared" ref="C53:C66" si="4">D53+E53</f>
        <v>15171</v>
      </c>
      <c r="D53" s="60">
        <v>7270</v>
      </c>
      <c r="E53" s="60">
        <v>7901</v>
      </c>
      <c r="F53" s="152">
        <f t="shared" si="3"/>
        <v>5.5</v>
      </c>
      <c r="G53" s="141"/>
      <c r="H53" s="142"/>
    </row>
    <row r="54" spans="1:8" ht="25.5" customHeight="1">
      <c r="A54" s="126">
        <v>20</v>
      </c>
      <c r="B54" s="60">
        <v>3000</v>
      </c>
      <c r="C54" s="60">
        <f t="shared" si="4"/>
        <v>17443</v>
      </c>
      <c r="D54" s="60">
        <v>8507</v>
      </c>
      <c r="E54" s="60">
        <v>8936</v>
      </c>
      <c r="F54" s="152">
        <f t="shared" si="3"/>
        <v>5.8</v>
      </c>
      <c r="G54" s="141"/>
      <c r="H54" s="142"/>
    </row>
    <row r="55" spans="1:8" ht="25.5" customHeight="1">
      <c r="A55" s="126">
        <v>21</v>
      </c>
      <c r="B55" s="60">
        <v>3186</v>
      </c>
      <c r="C55" s="60">
        <f t="shared" si="4"/>
        <v>17491</v>
      </c>
      <c r="D55" s="60">
        <v>8635</v>
      </c>
      <c r="E55" s="60">
        <v>8856</v>
      </c>
      <c r="F55" s="152">
        <f t="shared" si="3"/>
        <v>5.5</v>
      </c>
      <c r="G55" s="141"/>
      <c r="H55" s="142"/>
    </row>
    <row r="56" spans="1:8" ht="25.5" customHeight="1">
      <c r="A56" s="126">
        <v>22</v>
      </c>
      <c r="B56" s="60">
        <v>3556</v>
      </c>
      <c r="C56" s="60">
        <f t="shared" si="4"/>
        <v>19820</v>
      </c>
      <c r="D56" s="60">
        <v>9773</v>
      </c>
      <c r="E56" s="60">
        <v>10047</v>
      </c>
      <c r="F56" s="152">
        <f t="shared" si="3"/>
        <v>5.6</v>
      </c>
      <c r="G56" s="141"/>
      <c r="H56" s="142"/>
    </row>
    <row r="57" spans="1:8" ht="25.5" customHeight="1">
      <c r="A57" s="126">
        <v>23</v>
      </c>
      <c r="B57" s="60">
        <v>3666</v>
      </c>
      <c r="C57" s="60">
        <f t="shared" si="4"/>
        <v>20470</v>
      </c>
      <c r="D57" s="60">
        <v>10277</v>
      </c>
      <c r="E57" s="60">
        <v>10193</v>
      </c>
      <c r="F57" s="152">
        <f t="shared" si="3"/>
        <v>5.6</v>
      </c>
      <c r="G57" s="141"/>
      <c r="H57" s="142"/>
    </row>
    <row r="58" spans="1:8" ht="25.5" customHeight="1">
      <c r="A58" s="126">
        <v>24</v>
      </c>
      <c r="B58" s="60">
        <v>3684</v>
      </c>
      <c r="C58" s="60">
        <f t="shared" si="4"/>
        <v>20948</v>
      </c>
      <c r="D58" s="60">
        <v>10543</v>
      </c>
      <c r="E58" s="60">
        <v>10405</v>
      </c>
      <c r="F58" s="152">
        <f t="shared" si="3"/>
        <v>5.7</v>
      </c>
      <c r="G58" s="141"/>
      <c r="H58" s="142"/>
    </row>
    <row r="59" spans="1:8" ht="25.5" customHeight="1">
      <c r="A59" s="126">
        <v>25</v>
      </c>
      <c r="B59" s="60">
        <v>3711</v>
      </c>
      <c r="C59" s="60">
        <f t="shared" si="4"/>
        <v>21104</v>
      </c>
      <c r="D59" s="60">
        <v>10578</v>
      </c>
      <c r="E59" s="60">
        <v>10526</v>
      </c>
      <c r="F59" s="152">
        <f t="shared" si="3"/>
        <v>5.7</v>
      </c>
      <c r="G59" s="141"/>
      <c r="H59" s="142"/>
    </row>
    <row r="60" spans="1:8" ht="25.5" customHeight="1">
      <c r="A60" s="126">
        <v>26</v>
      </c>
      <c r="B60" s="60">
        <v>3790</v>
      </c>
      <c r="C60" s="60">
        <f t="shared" si="4"/>
        <v>21602</v>
      </c>
      <c r="D60" s="60">
        <v>10777</v>
      </c>
      <c r="E60" s="60">
        <v>10825</v>
      </c>
      <c r="F60" s="152">
        <f t="shared" si="3"/>
        <v>5.7</v>
      </c>
      <c r="G60" s="141"/>
      <c r="H60" s="142"/>
    </row>
    <row r="61" spans="1:8" ht="25.5" customHeight="1">
      <c r="A61" s="126">
        <v>27</v>
      </c>
      <c r="B61" s="60">
        <v>3888</v>
      </c>
      <c r="C61" s="60">
        <f t="shared" si="4"/>
        <v>21644</v>
      </c>
      <c r="D61" s="60">
        <v>10876</v>
      </c>
      <c r="E61" s="60">
        <v>10768</v>
      </c>
      <c r="F61" s="152">
        <f t="shared" si="3"/>
        <v>5.6</v>
      </c>
      <c r="G61" s="141"/>
      <c r="H61" s="142"/>
    </row>
    <row r="62" spans="1:8" ht="25.5" customHeight="1">
      <c r="A62" s="126">
        <v>28</v>
      </c>
      <c r="B62" s="60">
        <v>4169</v>
      </c>
      <c r="C62" s="60">
        <f t="shared" si="4"/>
        <v>22800</v>
      </c>
      <c r="D62" s="60">
        <v>11512</v>
      </c>
      <c r="E62" s="60">
        <v>11288</v>
      </c>
      <c r="F62" s="152">
        <f t="shared" si="3"/>
        <v>5.5</v>
      </c>
      <c r="G62" s="141"/>
      <c r="H62" s="142"/>
    </row>
    <row r="63" spans="1:8" ht="25.5" customHeight="1">
      <c r="A63" s="126">
        <v>29</v>
      </c>
      <c r="B63" s="60">
        <v>4345</v>
      </c>
      <c r="C63" s="60">
        <f t="shared" si="4"/>
        <v>23899</v>
      </c>
      <c r="D63" s="60">
        <v>12081</v>
      </c>
      <c r="E63" s="60">
        <v>11818</v>
      </c>
      <c r="F63" s="152">
        <f t="shared" si="3"/>
        <v>5.5</v>
      </c>
      <c r="G63" s="141"/>
      <c r="H63" s="142"/>
    </row>
    <row r="64" spans="1:8" s="310" customFormat="1" ht="12.75" customHeight="1">
      <c r="A64" s="445">
        <v>30</v>
      </c>
      <c r="B64" s="306">
        <v>4233</v>
      </c>
      <c r="C64" s="306">
        <f t="shared" si="4"/>
        <v>24772</v>
      </c>
      <c r="D64" s="306">
        <v>13247</v>
      </c>
      <c r="E64" s="306">
        <v>11525</v>
      </c>
      <c r="F64" s="307">
        <v>5.9</v>
      </c>
      <c r="G64" s="308"/>
      <c r="H64" s="309"/>
    </row>
    <row r="65" spans="1:8" ht="12.75" customHeight="1">
      <c r="A65" s="451"/>
      <c r="B65" s="101">
        <v>4446</v>
      </c>
      <c r="C65" s="101">
        <f t="shared" si="4"/>
        <v>24537</v>
      </c>
      <c r="D65" s="101">
        <v>12409</v>
      </c>
      <c r="E65" s="101">
        <v>12128</v>
      </c>
      <c r="F65" s="176">
        <f t="shared" si="3"/>
        <v>5.5</v>
      </c>
      <c r="G65" s="141"/>
      <c r="H65" s="142"/>
    </row>
    <row r="66" spans="1:8" ht="27" customHeight="1">
      <c r="A66" s="174">
        <v>31</v>
      </c>
      <c r="B66" s="242">
        <v>4629</v>
      </c>
      <c r="C66" s="242">
        <f t="shared" si="4"/>
        <v>25058</v>
      </c>
      <c r="D66" s="242">
        <v>12711</v>
      </c>
      <c r="E66" s="242">
        <v>12347</v>
      </c>
      <c r="F66" s="152">
        <f t="shared" si="3"/>
        <v>5.4</v>
      </c>
      <c r="G66" s="141"/>
      <c r="H66" s="142"/>
    </row>
    <row r="67" spans="1:8" ht="25.5" customHeight="1">
      <c r="A67" s="174">
        <v>32</v>
      </c>
      <c r="B67" s="242">
        <v>4834</v>
      </c>
      <c r="C67" s="242">
        <f>D67+E67</f>
        <v>25678</v>
      </c>
      <c r="D67" s="242">
        <v>13007</v>
      </c>
      <c r="E67" s="242">
        <v>12671</v>
      </c>
      <c r="F67" s="152">
        <f>ROUND(C67/B67,1)</f>
        <v>5.3</v>
      </c>
      <c r="G67" s="141"/>
      <c r="H67" s="142"/>
    </row>
    <row r="68" spans="1:8" ht="25.5" customHeight="1">
      <c r="A68" s="174">
        <v>33</v>
      </c>
      <c r="B68" s="242">
        <v>6579</v>
      </c>
      <c r="C68" s="242">
        <f>D68+E68</f>
        <v>27666</v>
      </c>
      <c r="D68" s="242">
        <v>14748</v>
      </c>
      <c r="E68" s="242">
        <v>12918</v>
      </c>
      <c r="F68" s="152">
        <f>ROUND(C68/B68,1)</f>
        <v>4.2</v>
      </c>
      <c r="G68" s="141"/>
      <c r="H68" s="142"/>
    </row>
    <row r="69" spans="1:8" ht="25.5" customHeight="1" thickBot="1">
      <c r="A69" s="173">
        <v>34</v>
      </c>
      <c r="B69" s="110">
        <v>6768</v>
      </c>
      <c r="C69" s="110">
        <f>D69+E69</f>
        <v>28314</v>
      </c>
      <c r="D69" s="110">
        <v>14945</v>
      </c>
      <c r="E69" s="110">
        <v>13369</v>
      </c>
      <c r="F69" s="154">
        <f>ROUND(C69/B69,1)</f>
        <v>4.2</v>
      </c>
      <c r="G69" s="141"/>
      <c r="H69" s="142"/>
    </row>
    <row r="70" spans="1:8" ht="23.1" customHeight="1">
      <c r="A70" s="10"/>
      <c r="B70" s="10"/>
      <c r="C70" s="10"/>
      <c r="D70" s="10"/>
      <c r="E70" s="10"/>
      <c r="F70" s="10"/>
      <c r="G70" s="141"/>
      <c r="H70" s="142"/>
    </row>
    <row r="71" spans="1:8" ht="23.1" customHeight="1" thickBot="1">
      <c r="A71" s="10"/>
      <c r="B71" s="10"/>
      <c r="C71" s="10"/>
      <c r="D71" s="10"/>
      <c r="E71" s="10"/>
      <c r="F71" s="10"/>
      <c r="G71" s="141"/>
      <c r="H71" s="142"/>
    </row>
    <row r="72" spans="1:8" ht="14.25" customHeight="1">
      <c r="A72" s="446" t="s">
        <v>3</v>
      </c>
      <c r="B72" s="448" t="s">
        <v>9</v>
      </c>
      <c r="C72" s="450" t="s">
        <v>5</v>
      </c>
      <c r="D72" s="450"/>
      <c r="E72" s="450"/>
      <c r="F72" s="20" t="s">
        <v>10</v>
      </c>
      <c r="G72" s="141"/>
      <c r="H72" s="142"/>
    </row>
    <row r="73" spans="1:8" ht="13.5" customHeight="1">
      <c r="A73" s="447"/>
      <c r="B73" s="449"/>
      <c r="C73" s="15" t="s">
        <v>8</v>
      </c>
      <c r="D73" s="15" t="s">
        <v>6</v>
      </c>
      <c r="E73" s="15" t="s">
        <v>7</v>
      </c>
      <c r="F73" s="21" t="s">
        <v>11</v>
      </c>
      <c r="G73" s="141"/>
      <c r="H73" s="142"/>
    </row>
    <row r="74" spans="1:8" ht="8.1" customHeight="1">
      <c r="A74" s="17"/>
      <c r="B74" s="277" t="s">
        <v>4</v>
      </c>
      <c r="C74" s="277" t="s">
        <v>0</v>
      </c>
      <c r="D74" s="277" t="s">
        <v>1</v>
      </c>
      <c r="E74" s="277" t="s">
        <v>1</v>
      </c>
      <c r="F74" s="278" t="s">
        <v>2</v>
      </c>
      <c r="G74" s="141"/>
      <c r="H74" s="142"/>
    </row>
    <row r="75" spans="1:8" s="310" customFormat="1" ht="12.75" customHeight="1">
      <c r="A75" s="452" t="s">
        <v>741</v>
      </c>
      <c r="B75" s="311">
        <v>5321</v>
      </c>
      <c r="C75" s="311">
        <f t="shared" ref="C75:C104" si="5">D75+E75</f>
        <v>26207</v>
      </c>
      <c r="D75" s="311">
        <v>13638</v>
      </c>
      <c r="E75" s="311">
        <v>12569</v>
      </c>
      <c r="F75" s="312">
        <v>4.9000000000000004</v>
      </c>
      <c r="G75" s="308"/>
      <c r="H75" s="309"/>
    </row>
    <row r="76" spans="1:8" ht="12.75" customHeight="1">
      <c r="A76" s="453"/>
      <c r="B76" s="58">
        <v>7038</v>
      </c>
      <c r="C76" s="58">
        <f t="shared" si="5"/>
        <v>28616</v>
      </c>
      <c r="D76" s="58">
        <v>15047</v>
      </c>
      <c r="E76" s="58">
        <v>13569</v>
      </c>
      <c r="F76" s="175">
        <f>ROUND(C76/B76,1)</f>
        <v>4.0999999999999996</v>
      </c>
      <c r="G76" s="141"/>
      <c r="H76" s="142"/>
    </row>
    <row r="77" spans="1:8" ht="25.5" customHeight="1">
      <c r="A77" s="126">
        <v>36</v>
      </c>
      <c r="B77" s="60">
        <v>6974</v>
      </c>
      <c r="C77" s="60">
        <f t="shared" si="5"/>
        <v>27818</v>
      </c>
      <c r="D77" s="60">
        <v>14438</v>
      </c>
      <c r="E77" s="60">
        <v>13380</v>
      </c>
      <c r="F77" s="152">
        <f>ROUND(C77/B77,1)</f>
        <v>4</v>
      </c>
      <c r="G77" s="141"/>
      <c r="H77" s="142"/>
    </row>
    <row r="78" spans="1:8" ht="25.5" customHeight="1">
      <c r="A78" s="126">
        <v>37</v>
      </c>
      <c r="B78" s="60">
        <v>7127</v>
      </c>
      <c r="C78" s="60">
        <f t="shared" si="5"/>
        <v>27863</v>
      </c>
      <c r="D78" s="60">
        <v>14292</v>
      </c>
      <c r="E78" s="60">
        <v>13571</v>
      </c>
      <c r="F78" s="152">
        <f>ROUND(C78/B78,1)</f>
        <v>3.9</v>
      </c>
      <c r="G78" s="141"/>
      <c r="H78" s="142"/>
    </row>
    <row r="79" spans="1:8" ht="25.5" customHeight="1">
      <c r="A79" s="126">
        <v>38</v>
      </c>
      <c r="B79" s="60">
        <v>7227</v>
      </c>
      <c r="C79" s="60">
        <f t="shared" si="5"/>
        <v>28176</v>
      </c>
      <c r="D79" s="60">
        <v>14353</v>
      </c>
      <c r="E79" s="60">
        <v>13823</v>
      </c>
      <c r="F79" s="152">
        <f>ROUND(C79/B79,1)</f>
        <v>3.9</v>
      </c>
      <c r="G79" s="141"/>
      <c r="H79" s="142"/>
    </row>
    <row r="80" spans="1:8" ht="25.5" customHeight="1">
      <c r="A80" s="126">
        <v>39</v>
      </c>
      <c r="B80" s="60">
        <v>7428</v>
      </c>
      <c r="C80" s="60">
        <f t="shared" si="5"/>
        <v>28479</v>
      </c>
      <c r="D80" s="60">
        <v>14471</v>
      </c>
      <c r="E80" s="60">
        <v>14008</v>
      </c>
      <c r="F80" s="152">
        <f>ROUND(C80/B80,1)</f>
        <v>3.8</v>
      </c>
      <c r="G80" s="141"/>
      <c r="H80" s="142"/>
    </row>
    <row r="81" spans="1:8" s="310" customFormat="1" ht="12.75" customHeight="1">
      <c r="A81" s="445">
        <v>40</v>
      </c>
      <c r="B81" s="306">
        <v>6294</v>
      </c>
      <c r="C81" s="306">
        <f t="shared" si="5"/>
        <v>26133</v>
      </c>
      <c r="D81" s="306">
        <v>13204</v>
      </c>
      <c r="E81" s="306">
        <v>12929</v>
      </c>
      <c r="F81" s="307">
        <v>4.2</v>
      </c>
      <c r="G81" s="308"/>
      <c r="H81" s="309"/>
    </row>
    <row r="82" spans="1:8" ht="12.75" customHeight="1">
      <c r="A82" s="445"/>
      <c r="B82" s="58">
        <v>7085</v>
      </c>
      <c r="C82" s="58">
        <f t="shared" si="5"/>
        <v>27617</v>
      </c>
      <c r="D82" s="58">
        <v>13801</v>
      </c>
      <c r="E82" s="58">
        <v>13816</v>
      </c>
      <c r="F82" s="175">
        <f>ROUND(C82/B82,1)</f>
        <v>3.9</v>
      </c>
      <c r="G82" s="221"/>
      <c r="H82" s="142"/>
    </row>
    <row r="83" spans="1:8" ht="25.5" customHeight="1">
      <c r="A83" s="126">
        <v>41</v>
      </c>
      <c r="B83" s="60">
        <v>7145</v>
      </c>
      <c r="C83" s="60">
        <f t="shared" si="5"/>
        <v>27023</v>
      </c>
      <c r="D83" s="60">
        <v>13613</v>
      </c>
      <c r="E83" s="60">
        <v>13410</v>
      </c>
      <c r="F83" s="152">
        <f>ROUND(C83/B83,1)</f>
        <v>3.8</v>
      </c>
      <c r="G83" s="141"/>
      <c r="H83" s="142"/>
    </row>
    <row r="84" spans="1:8" ht="25.5" customHeight="1">
      <c r="A84" s="126">
        <v>42</v>
      </c>
      <c r="B84" s="60">
        <v>7276</v>
      </c>
      <c r="C84" s="60">
        <f t="shared" si="5"/>
        <v>27342</v>
      </c>
      <c r="D84" s="60">
        <v>13674</v>
      </c>
      <c r="E84" s="60">
        <v>13668</v>
      </c>
      <c r="F84" s="152">
        <f>ROUND(C84/B84,1)</f>
        <v>3.8</v>
      </c>
      <c r="G84" s="141"/>
      <c r="H84" s="142"/>
    </row>
    <row r="85" spans="1:8" ht="25.5" customHeight="1">
      <c r="A85" s="126">
        <v>43</v>
      </c>
      <c r="B85" s="60">
        <v>7156</v>
      </c>
      <c r="C85" s="60">
        <f t="shared" si="5"/>
        <v>27257</v>
      </c>
      <c r="D85" s="60">
        <v>13429</v>
      </c>
      <c r="E85" s="60">
        <v>13828</v>
      </c>
      <c r="F85" s="152">
        <f>ROUND(C85/B85,1)</f>
        <v>3.8</v>
      </c>
      <c r="G85" s="141"/>
      <c r="H85" s="142"/>
    </row>
    <row r="86" spans="1:8" ht="25.5" customHeight="1">
      <c r="A86" s="126">
        <v>44</v>
      </c>
      <c r="B86" s="60">
        <v>7859</v>
      </c>
      <c r="C86" s="60">
        <f t="shared" si="5"/>
        <v>25996</v>
      </c>
      <c r="D86" s="60">
        <v>13168</v>
      </c>
      <c r="E86" s="60">
        <v>12828</v>
      </c>
      <c r="F86" s="152">
        <f>ROUND(C86/B86,1)</f>
        <v>3.3</v>
      </c>
      <c r="G86" s="141"/>
      <c r="H86" s="142"/>
    </row>
    <row r="87" spans="1:8" s="310" customFormat="1" ht="12.75" customHeight="1">
      <c r="A87" s="445">
        <v>45</v>
      </c>
      <c r="B87" s="306">
        <v>6855</v>
      </c>
      <c r="C87" s="306">
        <v>25916</v>
      </c>
      <c r="D87" s="306">
        <v>13039</v>
      </c>
      <c r="E87" s="306">
        <v>12877</v>
      </c>
      <c r="F87" s="307">
        <v>3.8</v>
      </c>
      <c r="G87" s="308"/>
      <c r="H87" s="309"/>
    </row>
    <row r="88" spans="1:8" ht="12.75" customHeight="1">
      <c r="A88" s="445"/>
      <c r="B88" s="58">
        <v>7942</v>
      </c>
      <c r="C88" s="58">
        <f t="shared" si="5"/>
        <v>25822</v>
      </c>
      <c r="D88" s="58">
        <v>13070</v>
      </c>
      <c r="E88" s="58">
        <v>12752</v>
      </c>
      <c r="F88" s="175">
        <f>ROUND(C88/B88,1)</f>
        <v>3.3</v>
      </c>
      <c r="G88" s="141"/>
      <c r="H88" s="142"/>
    </row>
    <row r="89" spans="1:8" ht="25.5" customHeight="1">
      <c r="A89" s="126">
        <v>46</v>
      </c>
      <c r="B89" s="60">
        <v>8225</v>
      </c>
      <c r="C89" s="60">
        <f t="shared" si="5"/>
        <v>25882</v>
      </c>
      <c r="D89" s="60">
        <v>13057</v>
      </c>
      <c r="E89" s="60">
        <v>12825</v>
      </c>
      <c r="F89" s="152">
        <f>ROUND(C89/B89,1)</f>
        <v>3.1</v>
      </c>
      <c r="G89" s="141"/>
      <c r="H89" s="142"/>
    </row>
    <row r="90" spans="1:8" ht="25.5" customHeight="1">
      <c r="A90" s="126">
        <v>47</v>
      </c>
      <c r="B90" s="60">
        <v>8381</v>
      </c>
      <c r="C90" s="60">
        <f t="shared" si="5"/>
        <v>25964</v>
      </c>
      <c r="D90" s="60">
        <v>13074</v>
      </c>
      <c r="E90" s="60">
        <v>12890</v>
      </c>
      <c r="F90" s="152">
        <f>ROUND(C90/B90,1)</f>
        <v>3.1</v>
      </c>
      <c r="G90" s="141"/>
      <c r="H90" s="142"/>
    </row>
    <row r="91" spans="1:8" ht="25.5" customHeight="1">
      <c r="A91" s="126">
        <v>48</v>
      </c>
      <c r="B91" s="60">
        <v>8433</v>
      </c>
      <c r="C91" s="60">
        <f t="shared" si="5"/>
        <v>25875</v>
      </c>
      <c r="D91" s="60">
        <v>13034</v>
      </c>
      <c r="E91" s="60">
        <v>12841</v>
      </c>
      <c r="F91" s="152">
        <f>ROUND(C91/B91,1)</f>
        <v>3.1</v>
      </c>
      <c r="G91" s="141"/>
      <c r="H91" s="142"/>
    </row>
    <row r="92" spans="1:8" ht="25.5" customHeight="1">
      <c r="A92" s="126">
        <v>49</v>
      </c>
      <c r="B92" s="60">
        <v>8547</v>
      </c>
      <c r="C92" s="60">
        <f t="shared" si="5"/>
        <v>25879</v>
      </c>
      <c r="D92" s="60">
        <v>12989</v>
      </c>
      <c r="E92" s="60">
        <v>12890</v>
      </c>
      <c r="F92" s="152">
        <f>ROUND(C92/B92,1)</f>
        <v>3</v>
      </c>
      <c r="G92" s="141"/>
      <c r="H92" s="142"/>
    </row>
    <row r="93" spans="1:8" s="310" customFormat="1" ht="12.75" customHeight="1">
      <c r="A93" s="445">
        <v>50</v>
      </c>
      <c r="B93" s="306">
        <v>7464</v>
      </c>
      <c r="C93" s="306">
        <v>25853</v>
      </c>
      <c r="D93" s="306">
        <v>12964</v>
      </c>
      <c r="E93" s="306">
        <v>12889</v>
      </c>
      <c r="F93" s="307">
        <v>3.5</v>
      </c>
      <c r="G93" s="308"/>
      <c r="H93" s="309"/>
    </row>
    <row r="94" spans="1:8" ht="12.75" customHeight="1">
      <c r="A94" s="445"/>
      <c r="B94" s="58">
        <v>8654</v>
      </c>
      <c r="C94" s="58">
        <f t="shared" si="5"/>
        <v>26057</v>
      </c>
      <c r="D94" s="58">
        <v>13138</v>
      </c>
      <c r="E94" s="58">
        <v>12919</v>
      </c>
      <c r="F94" s="175">
        <f>ROUND(C94/B94,1)</f>
        <v>3</v>
      </c>
      <c r="G94" s="141"/>
      <c r="H94" s="142"/>
    </row>
    <row r="95" spans="1:8" ht="25.5" customHeight="1">
      <c r="A95" s="126">
        <v>51</v>
      </c>
      <c r="B95" s="60">
        <v>8812</v>
      </c>
      <c r="C95" s="60">
        <f t="shared" si="5"/>
        <v>26216</v>
      </c>
      <c r="D95" s="60">
        <v>13220</v>
      </c>
      <c r="E95" s="60">
        <v>12996</v>
      </c>
      <c r="F95" s="152">
        <f>ROUND(C95/B95,1)</f>
        <v>3</v>
      </c>
      <c r="G95" s="141"/>
      <c r="H95" s="142"/>
    </row>
    <row r="96" spans="1:8" ht="25.5" customHeight="1">
      <c r="A96" s="126">
        <v>52</v>
      </c>
      <c r="B96" s="60">
        <v>8795</v>
      </c>
      <c r="C96" s="60">
        <f t="shared" si="5"/>
        <v>26442</v>
      </c>
      <c r="D96" s="60">
        <v>13341</v>
      </c>
      <c r="E96" s="60">
        <v>13101</v>
      </c>
      <c r="F96" s="152">
        <f>ROUND(C96/B96,1)</f>
        <v>3</v>
      </c>
      <c r="G96" s="141"/>
      <c r="H96" s="142"/>
    </row>
    <row r="97" spans="1:8" ht="25.5" customHeight="1">
      <c r="A97" s="126">
        <v>53</v>
      </c>
      <c r="B97" s="60">
        <v>8806</v>
      </c>
      <c r="C97" s="60">
        <f t="shared" si="5"/>
        <v>26462</v>
      </c>
      <c r="D97" s="60">
        <v>13369</v>
      </c>
      <c r="E97" s="60">
        <v>13093</v>
      </c>
      <c r="F97" s="152">
        <f>ROUND(C97/B97,1)</f>
        <v>3</v>
      </c>
      <c r="G97" s="141"/>
      <c r="H97" s="142"/>
    </row>
    <row r="98" spans="1:8" ht="25.5" customHeight="1">
      <c r="A98" s="126">
        <v>54</v>
      </c>
      <c r="B98" s="60">
        <v>8834</v>
      </c>
      <c r="C98" s="60">
        <f t="shared" si="5"/>
        <v>26501</v>
      </c>
      <c r="D98" s="60">
        <v>13412</v>
      </c>
      <c r="E98" s="60">
        <v>13089</v>
      </c>
      <c r="F98" s="152">
        <f>ROUND(C98/B98,1)</f>
        <v>3</v>
      </c>
      <c r="G98" s="141"/>
      <c r="H98" s="142"/>
    </row>
    <row r="99" spans="1:8" s="310" customFormat="1" ht="12.75" customHeight="1">
      <c r="A99" s="445">
        <v>55</v>
      </c>
      <c r="B99" s="306">
        <v>7969</v>
      </c>
      <c r="C99" s="306">
        <f>D99+E99</f>
        <v>26534</v>
      </c>
      <c r="D99" s="306">
        <v>13427</v>
      </c>
      <c r="E99" s="306">
        <v>13107</v>
      </c>
      <c r="F99" s="307">
        <v>3.3</v>
      </c>
      <c r="G99" s="308"/>
      <c r="H99" s="309"/>
    </row>
    <row r="100" spans="1:8" ht="12.75" customHeight="1">
      <c r="A100" s="445"/>
      <c r="B100" s="58">
        <v>9092</v>
      </c>
      <c r="C100" s="58">
        <f t="shared" si="5"/>
        <v>26833</v>
      </c>
      <c r="D100" s="58">
        <v>13629</v>
      </c>
      <c r="E100" s="58">
        <v>13204</v>
      </c>
      <c r="F100" s="175">
        <f>ROUND(C100/B100,1)</f>
        <v>3</v>
      </c>
      <c r="G100" s="141"/>
      <c r="H100" s="142"/>
    </row>
    <row r="101" spans="1:8" ht="25.5" customHeight="1">
      <c r="A101" s="126">
        <v>56</v>
      </c>
      <c r="B101" s="60">
        <v>9144</v>
      </c>
      <c r="C101" s="60">
        <f t="shared" si="5"/>
        <v>26913</v>
      </c>
      <c r="D101" s="60">
        <v>13666</v>
      </c>
      <c r="E101" s="60">
        <v>13247</v>
      </c>
      <c r="F101" s="152">
        <f>ROUND(C101/B101,1)</f>
        <v>2.9</v>
      </c>
      <c r="G101" s="141"/>
      <c r="H101" s="142"/>
    </row>
    <row r="102" spans="1:8" ht="25.5" customHeight="1">
      <c r="A102" s="126">
        <v>57</v>
      </c>
      <c r="B102" s="60">
        <v>9229</v>
      </c>
      <c r="C102" s="60">
        <f t="shared" si="5"/>
        <v>27058</v>
      </c>
      <c r="D102" s="60">
        <v>13737</v>
      </c>
      <c r="E102" s="60">
        <v>13321</v>
      </c>
      <c r="F102" s="152">
        <f>ROUND(C102/B102,1)</f>
        <v>2.9</v>
      </c>
      <c r="G102" s="141"/>
      <c r="H102" s="142"/>
    </row>
    <row r="103" spans="1:8" ht="25.5" customHeight="1">
      <c r="A103" s="126">
        <v>58</v>
      </c>
      <c r="B103" s="60">
        <v>9338</v>
      </c>
      <c r="C103" s="60">
        <f t="shared" si="5"/>
        <v>27124</v>
      </c>
      <c r="D103" s="60">
        <v>13769</v>
      </c>
      <c r="E103" s="60">
        <v>13355</v>
      </c>
      <c r="F103" s="152">
        <f>ROUND(C103/B103,1)</f>
        <v>2.9</v>
      </c>
      <c r="G103" s="141"/>
      <c r="H103" s="142"/>
    </row>
    <row r="104" spans="1:8" ht="25.5" customHeight="1">
      <c r="A104" s="276">
        <v>59</v>
      </c>
      <c r="B104" s="242">
        <v>9308</v>
      </c>
      <c r="C104" s="242">
        <f t="shared" si="5"/>
        <v>26959</v>
      </c>
      <c r="D104" s="242">
        <v>13616</v>
      </c>
      <c r="E104" s="242">
        <v>13343</v>
      </c>
      <c r="F104" s="152">
        <f>ROUND(C104/B104,1)</f>
        <v>2.9</v>
      </c>
      <c r="G104" s="141"/>
      <c r="H104" s="142"/>
    </row>
    <row r="105" spans="1:8" s="310" customFormat="1" ht="12.75" customHeight="1">
      <c r="A105" s="445">
        <v>60</v>
      </c>
      <c r="B105" s="306">
        <v>8089</v>
      </c>
      <c r="C105" s="306">
        <f>D105+E105</f>
        <v>26686</v>
      </c>
      <c r="D105" s="306">
        <v>13405</v>
      </c>
      <c r="E105" s="306">
        <v>13281</v>
      </c>
      <c r="F105" s="307">
        <v>3.3</v>
      </c>
      <c r="G105" s="308"/>
      <c r="H105" s="309"/>
    </row>
    <row r="106" spans="1:8" ht="12.75" customHeight="1">
      <c r="A106" s="445"/>
      <c r="B106" s="58">
        <v>9321</v>
      </c>
      <c r="C106" s="58">
        <f>D106+E106</f>
        <v>26936</v>
      </c>
      <c r="D106" s="58">
        <v>13576</v>
      </c>
      <c r="E106" s="58">
        <v>13360</v>
      </c>
      <c r="F106" s="175">
        <f>ROUND(C106/B106,1)</f>
        <v>2.9</v>
      </c>
      <c r="G106" s="141"/>
      <c r="H106" s="142"/>
    </row>
    <row r="107" spans="1:8" ht="25.5" customHeight="1">
      <c r="A107" s="276">
        <v>61</v>
      </c>
      <c r="B107" s="242">
        <v>9300</v>
      </c>
      <c r="C107" s="242">
        <f>D107+E107</f>
        <v>26743</v>
      </c>
      <c r="D107" s="242">
        <v>13474</v>
      </c>
      <c r="E107" s="242">
        <v>13269</v>
      </c>
      <c r="F107" s="152">
        <f>ROUND(C107/B107,1)</f>
        <v>2.9</v>
      </c>
      <c r="G107" s="141"/>
      <c r="H107" s="142"/>
    </row>
    <row r="108" spans="1:8" ht="25.5" customHeight="1" thickBot="1">
      <c r="A108" s="127">
        <v>62</v>
      </c>
      <c r="B108" s="110">
        <v>9326</v>
      </c>
      <c r="C108" s="110">
        <f>D108+E108</f>
        <v>26598</v>
      </c>
      <c r="D108" s="110">
        <v>13371</v>
      </c>
      <c r="E108" s="110">
        <v>13227</v>
      </c>
      <c r="F108" s="154">
        <f>ROUND(C108/B108,1)</f>
        <v>2.9</v>
      </c>
      <c r="G108" s="141"/>
      <c r="H108" s="142"/>
    </row>
    <row r="109" spans="1:8" ht="23.1" customHeight="1">
      <c r="A109" s="10"/>
      <c r="B109" s="10"/>
      <c r="C109" s="10"/>
      <c r="D109" s="10"/>
      <c r="E109" s="10"/>
      <c r="F109" s="10"/>
    </row>
    <row r="110" spans="1:8" ht="23.1" customHeight="1" thickBot="1">
      <c r="A110" s="10"/>
      <c r="B110" s="10"/>
      <c r="C110" s="10"/>
      <c r="D110" s="10"/>
      <c r="E110" s="10"/>
      <c r="F110" s="10"/>
    </row>
    <row r="111" spans="1:8" ht="14.25" customHeight="1">
      <c r="A111" s="446" t="s">
        <v>3</v>
      </c>
      <c r="B111" s="448" t="s">
        <v>9</v>
      </c>
      <c r="C111" s="450" t="s">
        <v>5</v>
      </c>
      <c r="D111" s="450"/>
      <c r="E111" s="450"/>
      <c r="F111" s="20" t="s">
        <v>10</v>
      </c>
    </row>
    <row r="112" spans="1:8" ht="13.5" customHeight="1">
      <c r="A112" s="447"/>
      <c r="B112" s="449"/>
      <c r="C112" s="15" t="s">
        <v>8</v>
      </c>
      <c r="D112" s="15" t="s">
        <v>6</v>
      </c>
      <c r="E112" s="15" t="s">
        <v>7</v>
      </c>
      <c r="F112" s="21" t="s">
        <v>11</v>
      </c>
    </row>
    <row r="113" spans="1:8" ht="8.1" customHeight="1">
      <c r="A113" s="17"/>
      <c r="B113" s="277" t="s">
        <v>4</v>
      </c>
      <c r="C113" s="277" t="s">
        <v>0</v>
      </c>
      <c r="D113" s="277" t="s">
        <v>1</v>
      </c>
      <c r="E113" s="277" t="s">
        <v>1</v>
      </c>
      <c r="F113" s="278" t="s">
        <v>2</v>
      </c>
    </row>
    <row r="114" spans="1:8" ht="18" customHeight="1">
      <c r="A114" s="275" t="s">
        <v>742</v>
      </c>
      <c r="B114" s="58">
        <v>9220</v>
      </c>
      <c r="C114" s="58">
        <f>D114+E114</f>
        <v>26377</v>
      </c>
      <c r="D114" s="58">
        <v>13180</v>
      </c>
      <c r="E114" s="58">
        <v>13197</v>
      </c>
      <c r="F114" s="175">
        <f>ROUND(C114/B114,1)</f>
        <v>2.9</v>
      </c>
      <c r="G114" s="141"/>
      <c r="H114" s="142"/>
    </row>
    <row r="115" spans="1:8" ht="25.5" customHeight="1">
      <c r="A115" s="126" t="s">
        <v>316</v>
      </c>
      <c r="B115" s="60">
        <v>9201</v>
      </c>
      <c r="C115" s="60">
        <f t="shared" ref="C115:C136" si="6">D115+E115</f>
        <v>26153</v>
      </c>
      <c r="D115" s="60">
        <v>13073</v>
      </c>
      <c r="E115" s="60">
        <v>13080</v>
      </c>
      <c r="F115" s="152">
        <f t="shared" ref="F115:F127" si="7">ROUND(C115/B115,1)</f>
        <v>2.8</v>
      </c>
      <c r="G115" s="141"/>
      <c r="H115" s="142"/>
    </row>
    <row r="116" spans="1:8" s="310" customFormat="1" ht="12.75" customHeight="1">
      <c r="A116" s="445">
        <v>2</v>
      </c>
      <c r="B116" s="306">
        <v>8280</v>
      </c>
      <c r="C116" s="306">
        <f t="shared" si="6"/>
        <v>25680</v>
      </c>
      <c r="D116" s="306">
        <v>12768</v>
      </c>
      <c r="E116" s="306">
        <v>12912</v>
      </c>
      <c r="F116" s="307">
        <v>3.1</v>
      </c>
      <c r="G116" s="308"/>
      <c r="H116" s="309"/>
    </row>
    <row r="117" spans="1:8" ht="12.75" customHeight="1">
      <c r="A117" s="445"/>
      <c r="B117" s="58">
        <v>9118</v>
      </c>
      <c r="C117" s="58">
        <f t="shared" si="6"/>
        <v>25853</v>
      </c>
      <c r="D117" s="58">
        <v>12878</v>
      </c>
      <c r="E117" s="58">
        <v>12975</v>
      </c>
      <c r="F117" s="175">
        <f t="shared" si="7"/>
        <v>2.8</v>
      </c>
      <c r="G117" s="141"/>
      <c r="H117" s="142"/>
    </row>
    <row r="118" spans="1:8" ht="25.5" customHeight="1">
      <c r="A118" s="126">
        <v>3</v>
      </c>
      <c r="B118" s="60">
        <v>9092</v>
      </c>
      <c r="C118" s="60">
        <f t="shared" si="6"/>
        <v>25480</v>
      </c>
      <c r="D118" s="60">
        <v>12627</v>
      </c>
      <c r="E118" s="60">
        <v>12853</v>
      </c>
      <c r="F118" s="152">
        <f t="shared" si="7"/>
        <v>2.8</v>
      </c>
      <c r="G118" s="141"/>
      <c r="H118" s="142"/>
    </row>
    <row r="119" spans="1:8" ht="25.5" customHeight="1">
      <c r="A119" s="126">
        <v>4</v>
      </c>
      <c r="B119" s="60">
        <v>9132</v>
      </c>
      <c r="C119" s="60">
        <f t="shared" si="6"/>
        <v>25355</v>
      </c>
      <c r="D119" s="60">
        <v>12566</v>
      </c>
      <c r="E119" s="60">
        <v>12789</v>
      </c>
      <c r="F119" s="152">
        <f t="shared" si="7"/>
        <v>2.8</v>
      </c>
      <c r="G119" s="141"/>
      <c r="H119" s="142"/>
    </row>
    <row r="120" spans="1:8" ht="25.5" customHeight="1">
      <c r="A120" s="126">
        <v>5</v>
      </c>
      <c r="B120" s="60">
        <v>9191</v>
      </c>
      <c r="C120" s="60">
        <f t="shared" si="6"/>
        <v>25217</v>
      </c>
      <c r="D120" s="60">
        <v>12542</v>
      </c>
      <c r="E120" s="60">
        <v>12675</v>
      </c>
      <c r="F120" s="152">
        <f t="shared" si="7"/>
        <v>2.7</v>
      </c>
      <c r="G120" s="141"/>
      <c r="H120" s="142"/>
    </row>
    <row r="121" spans="1:8" ht="25.5" customHeight="1">
      <c r="A121" s="126">
        <v>6</v>
      </c>
      <c r="B121" s="60">
        <v>9219</v>
      </c>
      <c r="C121" s="60">
        <f t="shared" si="6"/>
        <v>25024</v>
      </c>
      <c r="D121" s="60">
        <v>12452</v>
      </c>
      <c r="E121" s="60">
        <v>12572</v>
      </c>
      <c r="F121" s="152">
        <f t="shared" si="7"/>
        <v>2.7</v>
      </c>
      <c r="G121" s="141"/>
      <c r="H121" s="142"/>
    </row>
    <row r="122" spans="1:8" s="310" customFormat="1" ht="12.75" customHeight="1">
      <c r="A122" s="445">
        <v>7</v>
      </c>
      <c r="B122" s="306">
        <v>8499</v>
      </c>
      <c r="C122" s="306">
        <f>D122+E122</f>
        <v>24716</v>
      </c>
      <c r="D122" s="306">
        <v>12256</v>
      </c>
      <c r="E122" s="306">
        <v>12460</v>
      </c>
      <c r="F122" s="307">
        <v>2.9</v>
      </c>
      <c r="G122" s="308"/>
      <c r="H122" s="309"/>
    </row>
    <row r="123" spans="1:8" ht="12.75" customHeight="1">
      <c r="A123" s="445"/>
      <c r="B123" s="58">
        <v>9268</v>
      </c>
      <c r="C123" s="58">
        <f t="shared" si="6"/>
        <v>24888</v>
      </c>
      <c r="D123" s="58">
        <v>12373</v>
      </c>
      <c r="E123" s="58">
        <v>12515</v>
      </c>
      <c r="F123" s="175">
        <f t="shared" si="7"/>
        <v>2.7</v>
      </c>
      <c r="G123" s="141"/>
      <c r="H123" s="142"/>
    </row>
    <row r="124" spans="1:8" ht="25.5" customHeight="1">
      <c r="A124" s="126">
        <v>8</v>
      </c>
      <c r="B124" s="60">
        <v>9345</v>
      </c>
      <c r="C124" s="60">
        <f t="shared" si="6"/>
        <v>24677</v>
      </c>
      <c r="D124" s="60">
        <v>12249</v>
      </c>
      <c r="E124" s="60">
        <v>12428</v>
      </c>
      <c r="F124" s="152">
        <f t="shared" si="7"/>
        <v>2.6</v>
      </c>
      <c r="G124" s="141"/>
      <c r="H124" s="142"/>
    </row>
    <row r="125" spans="1:8" ht="25.5" customHeight="1">
      <c r="A125" s="126">
        <v>9</v>
      </c>
      <c r="B125" s="60">
        <v>9406</v>
      </c>
      <c r="C125" s="60">
        <f t="shared" si="6"/>
        <v>24499</v>
      </c>
      <c r="D125" s="60">
        <v>12129</v>
      </c>
      <c r="E125" s="60">
        <v>12370</v>
      </c>
      <c r="F125" s="152">
        <f t="shared" si="7"/>
        <v>2.6</v>
      </c>
      <c r="G125" s="141"/>
      <c r="H125" s="142"/>
    </row>
    <row r="126" spans="1:8" ht="25.5" customHeight="1">
      <c r="A126" s="126">
        <v>10</v>
      </c>
      <c r="B126" s="60">
        <v>9454</v>
      </c>
      <c r="C126" s="60">
        <f t="shared" si="6"/>
        <v>24287</v>
      </c>
      <c r="D126" s="60">
        <v>12052</v>
      </c>
      <c r="E126" s="60">
        <v>12235</v>
      </c>
      <c r="F126" s="152">
        <f t="shared" si="7"/>
        <v>2.6</v>
      </c>
      <c r="G126" s="141"/>
      <c r="H126" s="142"/>
    </row>
    <row r="127" spans="1:8" ht="25.5" customHeight="1">
      <c r="A127" s="126">
        <v>11</v>
      </c>
      <c r="B127" s="60">
        <v>9536</v>
      </c>
      <c r="C127" s="60">
        <f t="shared" si="6"/>
        <v>24157</v>
      </c>
      <c r="D127" s="60">
        <v>12008</v>
      </c>
      <c r="E127" s="60">
        <v>12149</v>
      </c>
      <c r="F127" s="152">
        <f t="shared" si="7"/>
        <v>2.5</v>
      </c>
      <c r="G127" s="141"/>
      <c r="H127" s="142"/>
    </row>
    <row r="128" spans="1:8" s="310" customFormat="1" ht="12.75" customHeight="1">
      <c r="A128" s="445">
        <v>12</v>
      </c>
      <c r="B128" s="306">
        <v>8760</v>
      </c>
      <c r="C128" s="306">
        <f>D128+E128</f>
        <v>23905</v>
      </c>
      <c r="D128" s="306">
        <v>11790</v>
      </c>
      <c r="E128" s="306">
        <v>12115</v>
      </c>
      <c r="F128" s="307">
        <v>2.7</v>
      </c>
      <c r="G128" s="308"/>
      <c r="H128" s="309"/>
    </row>
    <row r="129" spans="1:8" ht="12.75" customHeight="1">
      <c r="A129" s="445"/>
      <c r="B129" s="58">
        <v>9600</v>
      </c>
      <c r="C129" s="58">
        <f t="shared" si="6"/>
        <v>24080</v>
      </c>
      <c r="D129" s="58">
        <v>11906</v>
      </c>
      <c r="E129" s="58">
        <v>12174</v>
      </c>
      <c r="F129" s="175">
        <v>2.5</v>
      </c>
      <c r="G129" s="141"/>
      <c r="H129" s="142"/>
    </row>
    <row r="130" spans="1:8" ht="25.5" customHeight="1">
      <c r="A130" s="126">
        <v>13</v>
      </c>
      <c r="B130" s="60">
        <v>9603</v>
      </c>
      <c r="C130" s="60">
        <f t="shared" si="6"/>
        <v>23818</v>
      </c>
      <c r="D130" s="60">
        <v>11742</v>
      </c>
      <c r="E130" s="60">
        <v>12076</v>
      </c>
      <c r="F130" s="152">
        <f>ROUND(C130/B130,1)</f>
        <v>2.5</v>
      </c>
      <c r="G130" s="141"/>
      <c r="H130" s="142"/>
    </row>
    <row r="131" spans="1:8" ht="25.5" customHeight="1">
      <c r="A131" s="126">
        <v>14</v>
      </c>
      <c r="B131" s="60">
        <v>9603</v>
      </c>
      <c r="C131" s="60">
        <f t="shared" si="6"/>
        <v>23558</v>
      </c>
      <c r="D131" s="60">
        <v>11602</v>
      </c>
      <c r="E131" s="60">
        <v>11956</v>
      </c>
      <c r="F131" s="152">
        <f>ROUND(C131/B131,1)</f>
        <v>2.5</v>
      </c>
      <c r="G131" s="141"/>
      <c r="H131" s="142"/>
    </row>
    <row r="132" spans="1:8" ht="25.5" customHeight="1">
      <c r="A132" s="126">
        <v>15</v>
      </c>
      <c r="B132" s="60">
        <v>9683</v>
      </c>
      <c r="C132" s="60">
        <f t="shared" si="6"/>
        <v>23436</v>
      </c>
      <c r="D132" s="60">
        <v>11494</v>
      </c>
      <c r="E132" s="60">
        <v>11942</v>
      </c>
      <c r="F132" s="152">
        <f>ROUND(C132/B132,1)</f>
        <v>2.4</v>
      </c>
      <c r="G132" s="141"/>
      <c r="H132" s="142"/>
    </row>
    <row r="133" spans="1:8" ht="25.5" customHeight="1">
      <c r="A133" s="126">
        <v>16</v>
      </c>
      <c r="B133" s="60">
        <v>9700</v>
      </c>
      <c r="C133" s="60">
        <f t="shared" si="6"/>
        <v>23175</v>
      </c>
      <c r="D133" s="60">
        <v>11326</v>
      </c>
      <c r="E133" s="60">
        <v>11849</v>
      </c>
      <c r="F133" s="152">
        <f>ROUND(C133/B133,1)</f>
        <v>2.4</v>
      </c>
      <c r="G133" s="141"/>
      <c r="H133" s="142"/>
    </row>
    <row r="134" spans="1:8" s="310" customFormat="1" ht="12.75" customHeight="1">
      <c r="A134" s="445">
        <v>17</v>
      </c>
      <c r="B134" s="306">
        <v>8883</v>
      </c>
      <c r="C134" s="306">
        <f t="shared" si="6"/>
        <v>22819</v>
      </c>
      <c r="D134" s="306">
        <v>11127</v>
      </c>
      <c r="E134" s="306">
        <v>11692</v>
      </c>
      <c r="F134" s="307">
        <v>2.6</v>
      </c>
      <c r="G134" s="308"/>
      <c r="H134" s="309"/>
    </row>
    <row r="135" spans="1:8" ht="12.75" customHeight="1">
      <c r="A135" s="445"/>
      <c r="B135" s="58">
        <v>9758</v>
      </c>
      <c r="C135" s="58">
        <f t="shared" si="6"/>
        <v>23059</v>
      </c>
      <c r="D135" s="58">
        <v>11242</v>
      </c>
      <c r="E135" s="58">
        <v>11817</v>
      </c>
      <c r="F135" s="175">
        <f>ROUND(C135/B135,1)</f>
        <v>2.4</v>
      </c>
      <c r="G135" s="141"/>
      <c r="H135" s="142"/>
    </row>
    <row r="136" spans="1:8" ht="25.5" customHeight="1">
      <c r="A136" s="126">
        <v>18</v>
      </c>
      <c r="B136" s="60">
        <v>9813</v>
      </c>
      <c r="C136" s="60">
        <f t="shared" si="6"/>
        <v>22844</v>
      </c>
      <c r="D136" s="60">
        <v>11137</v>
      </c>
      <c r="E136" s="60">
        <v>11707</v>
      </c>
      <c r="F136" s="152">
        <f>ROUND(C136/B136,1)</f>
        <v>2.2999999999999998</v>
      </c>
      <c r="G136" s="141"/>
      <c r="H136" s="142"/>
    </row>
    <row r="137" spans="1:8" ht="25.5" customHeight="1">
      <c r="A137" s="222">
        <v>19</v>
      </c>
      <c r="B137" s="223">
        <v>9811</v>
      </c>
      <c r="C137" s="223">
        <v>22509</v>
      </c>
      <c r="D137" s="223">
        <v>10939</v>
      </c>
      <c r="E137" s="223">
        <v>11570</v>
      </c>
      <c r="F137" s="152">
        <v>2.2999999999999998</v>
      </c>
      <c r="G137" s="141"/>
      <c r="H137" s="142"/>
    </row>
    <row r="138" spans="1:8" ht="25.5" customHeight="1">
      <c r="A138" s="244">
        <v>20</v>
      </c>
      <c r="B138" s="246">
        <v>9820</v>
      </c>
      <c r="C138" s="246">
        <v>22294</v>
      </c>
      <c r="D138" s="246">
        <v>10861</v>
      </c>
      <c r="E138" s="246">
        <v>11433</v>
      </c>
      <c r="F138" s="247">
        <f>ROUND(C138/B138,1)</f>
        <v>2.2999999999999998</v>
      </c>
      <c r="G138" s="141"/>
      <c r="H138" s="142"/>
    </row>
    <row r="139" spans="1:8" s="252" customFormat="1" ht="25.5" customHeight="1">
      <c r="A139" s="244">
        <v>21</v>
      </c>
      <c r="B139" s="246">
        <v>9812</v>
      </c>
      <c r="C139" s="246">
        <v>22079</v>
      </c>
      <c r="D139" s="246">
        <v>10734</v>
      </c>
      <c r="E139" s="246">
        <v>11345</v>
      </c>
      <c r="F139" s="247">
        <v>2.2999999999999998</v>
      </c>
      <c r="G139" s="250"/>
      <c r="H139" s="251"/>
    </row>
    <row r="140" spans="1:8" s="280" customFormat="1" ht="12.75" customHeight="1">
      <c r="A140" s="454">
        <v>22</v>
      </c>
      <c r="B140" s="306">
        <v>8725</v>
      </c>
      <c r="C140" s="306">
        <f t="shared" ref="C140:C142" si="8">D140+E140</f>
        <v>21575</v>
      </c>
      <c r="D140" s="306">
        <v>10456</v>
      </c>
      <c r="E140" s="306">
        <v>11119</v>
      </c>
      <c r="F140" s="307">
        <v>2.5</v>
      </c>
      <c r="G140" s="313"/>
      <c r="H140" s="314"/>
    </row>
    <row r="141" spans="1:8" s="252" customFormat="1" ht="12.75" customHeight="1">
      <c r="A141" s="454"/>
      <c r="B141" s="248">
        <v>9825</v>
      </c>
      <c r="C141" s="248">
        <f t="shared" si="8"/>
        <v>21896</v>
      </c>
      <c r="D141" s="248">
        <v>10639</v>
      </c>
      <c r="E141" s="248">
        <v>11257</v>
      </c>
      <c r="F141" s="249">
        <f>ROUND(C141/B141,1)</f>
        <v>2.2000000000000002</v>
      </c>
      <c r="G141" s="250"/>
      <c r="H141" s="251"/>
    </row>
    <row r="142" spans="1:8" s="252" customFormat="1" ht="25.5" customHeight="1">
      <c r="A142" s="244">
        <v>23</v>
      </c>
      <c r="B142" s="246">
        <v>9768</v>
      </c>
      <c r="C142" s="246">
        <f t="shared" si="8"/>
        <v>21541</v>
      </c>
      <c r="D142" s="246">
        <v>10437</v>
      </c>
      <c r="E142" s="246">
        <v>11104</v>
      </c>
      <c r="F142" s="247">
        <f>ROUND(C142/B142,1)</f>
        <v>2.2000000000000002</v>
      </c>
      <c r="G142" s="250"/>
      <c r="H142" s="251"/>
    </row>
    <row r="143" spans="1:8" ht="25.5" customHeight="1" thickBot="1">
      <c r="A143" s="127">
        <v>24</v>
      </c>
      <c r="B143" s="342">
        <v>9764</v>
      </c>
      <c r="C143" s="342">
        <v>21338</v>
      </c>
      <c r="D143" s="342">
        <v>10296</v>
      </c>
      <c r="E143" s="342">
        <v>11042</v>
      </c>
      <c r="F143" s="343">
        <v>2.2000000000000002</v>
      </c>
      <c r="G143" s="141"/>
      <c r="H143" s="142"/>
    </row>
    <row r="144" spans="1:8" ht="18" customHeight="1">
      <c r="A144" s="274" t="s">
        <v>510</v>
      </c>
      <c r="B144" s="273"/>
      <c r="C144" s="273"/>
      <c r="D144" s="273"/>
      <c r="E144" s="273"/>
      <c r="F144" s="273"/>
      <c r="G144" s="273"/>
    </row>
    <row r="145" spans="1:7" ht="18" customHeight="1">
      <c r="A145" s="274" t="s">
        <v>508</v>
      </c>
      <c r="B145" s="274"/>
      <c r="C145" s="274"/>
      <c r="D145" s="274"/>
      <c r="E145" s="274"/>
      <c r="F145" s="274"/>
      <c r="G145" s="274"/>
    </row>
    <row r="146" spans="1:7" ht="18" customHeight="1">
      <c r="A146" s="274" t="s">
        <v>511</v>
      </c>
      <c r="B146" s="274"/>
      <c r="C146" s="274"/>
      <c r="D146" s="274"/>
      <c r="E146" s="274"/>
      <c r="F146" s="274"/>
      <c r="G146" s="274"/>
    </row>
    <row r="147" spans="1:7" ht="18" customHeight="1">
      <c r="A147" s="274" t="s">
        <v>509</v>
      </c>
      <c r="B147" s="273"/>
      <c r="C147" s="273"/>
      <c r="D147" s="273"/>
      <c r="E147" s="273"/>
      <c r="F147" s="273"/>
    </row>
    <row r="148" spans="1:7" ht="18" customHeight="1">
      <c r="A148" s="274" t="s">
        <v>1046</v>
      </c>
      <c r="B148" s="273"/>
      <c r="C148" s="273"/>
      <c r="D148" s="273"/>
      <c r="E148" s="273"/>
      <c r="F148" s="273"/>
    </row>
    <row r="149" spans="1:7" ht="18" customHeight="1">
      <c r="A149" s="443" t="s">
        <v>1047</v>
      </c>
      <c r="B149" s="443"/>
      <c r="C149" s="443"/>
      <c r="D149" s="443"/>
      <c r="E149" s="443"/>
      <c r="F149" s="443"/>
    </row>
    <row r="158" spans="1:7">
      <c r="G158" s="1"/>
    </row>
    <row r="159" spans="1:7">
      <c r="A159" s="1"/>
      <c r="B159" s="1"/>
      <c r="C159" s="1"/>
      <c r="D159" s="1"/>
      <c r="E159" s="1"/>
      <c r="F159" s="1"/>
      <c r="G159" s="29"/>
    </row>
    <row r="160" spans="1:7">
      <c r="A160" s="29"/>
      <c r="B160" s="29"/>
      <c r="C160" s="29"/>
      <c r="D160" s="29"/>
      <c r="E160" s="29"/>
      <c r="F160" s="29"/>
      <c r="G160" s="29"/>
    </row>
    <row r="161" spans="1:7">
      <c r="A161" s="29"/>
      <c r="B161" s="29"/>
      <c r="C161" s="29"/>
      <c r="D161" s="29"/>
      <c r="E161" s="29"/>
      <c r="F161" s="29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28"/>
    </row>
    <row r="164" spans="1:7">
      <c r="A164" s="28"/>
      <c r="B164" s="28"/>
      <c r="C164" s="28"/>
      <c r="D164" s="28"/>
      <c r="E164" s="28"/>
      <c r="F164" s="28"/>
    </row>
  </sheetData>
  <mergeCells count="26">
    <mergeCell ref="A140:A141"/>
    <mergeCell ref="A116:A117"/>
    <mergeCell ref="A134:A135"/>
    <mergeCell ref="A128:A129"/>
    <mergeCell ref="A122:A123"/>
    <mergeCell ref="A64:A65"/>
    <mergeCell ref="A75:A76"/>
    <mergeCell ref="A81:A82"/>
    <mergeCell ref="A87:A88"/>
    <mergeCell ref="A72:A73"/>
    <mergeCell ref="A149:F149"/>
    <mergeCell ref="A1:D1"/>
    <mergeCell ref="A105:A106"/>
    <mergeCell ref="A3:A4"/>
    <mergeCell ref="B3:B4"/>
    <mergeCell ref="C37:E37"/>
    <mergeCell ref="A37:A38"/>
    <mergeCell ref="B37:B38"/>
    <mergeCell ref="C3:E3"/>
    <mergeCell ref="C111:E111"/>
    <mergeCell ref="C72:E72"/>
    <mergeCell ref="B72:B73"/>
    <mergeCell ref="A111:A112"/>
    <mergeCell ref="B111:B112"/>
    <mergeCell ref="A93:A94"/>
    <mergeCell ref="A99:A100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useFirstPageNumber="1" r:id="rId1"/>
  <headerFooter alignWithMargins="0">
    <oddFooter>&amp;C&amp;"ＭＳ 明朝,標準"- &amp;P -</oddFooter>
  </headerFooter>
  <rowBreaks count="2" manualBreakCount="2">
    <brk id="69" max="5" man="1"/>
    <brk id="10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view="pageBreakPreview" zoomScaleNormal="100" zoomScaleSheetLayoutView="100" workbookViewId="0">
      <selection activeCell="B2" sqref="B1:Y1048576"/>
    </sheetView>
  </sheetViews>
  <sheetFormatPr defaultRowHeight="13.5"/>
  <cols>
    <col min="1" max="28" width="7.75" customWidth="1"/>
  </cols>
  <sheetData>
    <row r="1" spans="1:25" ht="22.5" customHeight="1">
      <c r="A1" s="563" t="s">
        <v>560</v>
      </c>
      <c r="B1" s="563"/>
      <c r="C1" s="563"/>
      <c r="D1" s="563"/>
      <c r="E1" s="563"/>
      <c r="F1" s="563"/>
      <c r="G1" s="563"/>
      <c r="H1" s="563"/>
    </row>
    <row r="2" spans="1:25" ht="22.5" customHeight="1" thickBot="1">
      <c r="A2" s="4"/>
    </row>
    <row r="3" spans="1:25" ht="14.25" customHeight="1">
      <c r="A3" s="466" t="s">
        <v>308</v>
      </c>
      <c r="B3" s="450" t="s">
        <v>144</v>
      </c>
      <c r="C3" s="450"/>
      <c r="D3" s="450"/>
      <c r="E3" s="450" t="s">
        <v>145</v>
      </c>
      <c r="F3" s="450"/>
      <c r="G3" s="450"/>
      <c r="H3" s="450" t="s">
        <v>147</v>
      </c>
      <c r="I3" s="450" t="s">
        <v>143</v>
      </c>
      <c r="J3" s="450"/>
      <c r="K3" s="450" t="s">
        <v>364</v>
      </c>
      <c r="L3" s="450"/>
      <c r="M3" s="450"/>
      <c r="N3" s="450" t="s">
        <v>363</v>
      </c>
      <c r="O3" s="450"/>
      <c r="P3" s="450"/>
      <c r="Q3" s="450" t="s">
        <v>279</v>
      </c>
      <c r="R3" s="450"/>
      <c r="S3" s="450"/>
      <c r="T3" s="450" t="s">
        <v>723</v>
      </c>
      <c r="U3" s="450"/>
      <c r="V3" s="450"/>
      <c r="W3" s="460" t="s">
        <v>722</v>
      </c>
      <c r="X3" s="461"/>
      <c r="Y3" s="462"/>
    </row>
    <row r="4" spans="1:25" ht="14.1" customHeight="1">
      <c r="A4" s="467"/>
      <c r="B4" s="15" t="s">
        <v>47</v>
      </c>
      <c r="C4" s="15" t="s">
        <v>6</v>
      </c>
      <c r="D4" s="15" t="s">
        <v>280</v>
      </c>
      <c r="E4" s="15" t="s">
        <v>47</v>
      </c>
      <c r="F4" s="15" t="s">
        <v>281</v>
      </c>
      <c r="G4" s="15" t="s">
        <v>280</v>
      </c>
      <c r="H4" s="15" t="s">
        <v>282</v>
      </c>
      <c r="I4" s="15" t="s">
        <v>281</v>
      </c>
      <c r="J4" s="15" t="s">
        <v>280</v>
      </c>
      <c r="K4" s="15" t="s">
        <v>47</v>
      </c>
      <c r="L4" s="15" t="s">
        <v>6</v>
      </c>
      <c r="M4" s="15" t="s">
        <v>7</v>
      </c>
      <c r="N4" s="15" t="s">
        <v>47</v>
      </c>
      <c r="O4" s="15" t="s">
        <v>6</v>
      </c>
      <c r="P4" s="15" t="s">
        <v>7</v>
      </c>
      <c r="Q4" s="15" t="s">
        <v>47</v>
      </c>
      <c r="R4" s="15" t="s">
        <v>6</v>
      </c>
      <c r="S4" s="15" t="s">
        <v>7</v>
      </c>
      <c r="T4" s="232" t="s">
        <v>721</v>
      </c>
      <c r="U4" s="232" t="s">
        <v>720</v>
      </c>
      <c r="V4" s="232" t="s">
        <v>719</v>
      </c>
      <c r="W4" s="232" t="s">
        <v>721</v>
      </c>
      <c r="X4" s="232" t="s">
        <v>720</v>
      </c>
      <c r="Y4" s="235" t="s">
        <v>719</v>
      </c>
    </row>
    <row r="5" spans="1:25" ht="7.5" customHeight="1">
      <c r="A5" s="219" t="s">
        <v>522</v>
      </c>
      <c r="B5" s="39" t="s">
        <v>24</v>
      </c>
      <c r="C5" s="39" t="s">
        <v>24</v>
      </c>
      <c r="D5" s="39" t="s">
        <v>24</v>
      </c>
      <c r="E5" s="39" t="s">
        <v>24</v>
      </c>
      <c r="F5" s="39" t="s">
        <v>24</v>
      </c>
      <c r="G5" s="39" t="s">
        <v>24</v>
      </c>
      <c r="H5" s="39" t="s">
        <v>24</v>
      </c>
      <c r="I5" s="39" t="s">
        <v>24</v>
      </c>
      <c r="J5" s="39" t="s">
        <v>24</v>
      </c>
      <c r="K5" s="39" t="s">
        <v>24</v>
      </c>
      <c r="L5" s="39" t="s">
        <v>24</v>
      </c>
      <c r="M5" s="39" t="s">
        <v>24</v>
      </c>
      <c r="N5" s="39" t="s">
        <v>24</v>
      </c>
      <c r="O5" s="39" t="s">
        <v>24</v>
      </c>
      <c r="P5" s="39" t="s">
        <v>24</v>
      </c>
      <c r="Q5" s="39" t="s">
        <v>24</v>
      </c>
      <c r="R5" s="39" t="s">
        <v>24</v>
      </c>
      <c r="S5" s="39" t="s">
        <v>24</v>
      </c>
      <c r="T5" s="39" t="s">
        <v>24</v>
      </c>
      <c r="U5" s="39" t="s">
        <v>24</v>
      </c>
      <c r="V5" s="39" t="s">
        <v>24</v>
      </c>
      <c r="W5" s="39" t="s">
        <v>24</v>
      </c>
      <c r="X5" s="39" t="s">
        <v>24</v>
      </c>
      <c r="Y5" s="40" t="s">
        <v>24</v>
      </c>
    </row>
    <row r="6" spans="1:25" s="10" customFormat="1" ht="37.5" customHeight="1">
      <c r="A6" s="178" t="s">
        <v>365</v>
      </c>
      <c r="B6" s="58">
        <v>2270</v>
      </c>
      <c r="C6" s="58">
        <v>1196</v>
      </c>
      <c r="D6" s="58">
        <v>1074</v>
      </c>
      <c r="E6" s="58">
        <v>2078</v>
      </c>
      <c r="F6" s="58">
        <v>1082</v>
      </c>
      <c r="G6" s="58">
        <v>996</v>
      </c>
      <c r="H6" s="58">
        <v>1905</v>
      </c>
      <c r="I6" s="58">
        <v>964</v>
      </c>
      <c r="J6" s="58">
        <v>941</v>
      </c>
      <c r="K6" s="58">
        <v>1505</v>
      </c>
      <c r="L6" s="58">
        <v>782</v>
      </c>
      <c r="M6" s="58">
        <v>723</v>
      </c>
      <c r="N6" s="58">
        <v>1205</v>
      </c>
      <c r="O6" s="58">
        <v>634</v>
      </c>
      <c r="P6" s="58">
        <v>571</v>
      </c>
      <c r="Q6" s="58">
        <v>1059</v>
      </c>
      <c r="R6" s="58">
        <v>509</v>
      </c>
      <c r="S6" s="58">
        <v>550</v>
      </c>
      <c r="T6" s="58">
        <v>954</v>
      </c>
      <c r="U6" s="58">
        <v>496</v>
      </c>
      <c r="V6" s="58">
        <v>458</v>
      </c>
      <c r="W6" s="58">
        <v>852</v>
      </c>
      <c r="X6" s="58">
        <v>437</v>
      </c>
      <c r="Y6" s="59">
        <v>415</v>
      </c>
    </row>
    <row r="7" spans="1:25" s="10" customFormat="1" ht="37.5" customHeight="1">
      <c r="A7" s="179" t="s">
        <v>440</v>
      </c>
      <c r="B7" s="60">
        <v>2070</v>
      </c>
      <c r="C7" s="60">
        <v>1085</v>
      </c>
      <c r="D7" s="60">
        <v>985</v>
      </c>
      <c r="E7" s="60">
        <v>2180</v>
      </c>
      <c r="F7" s="60">
        <v>1120</v>
      </c>
      <c r="G7" s="60">
        <v>1060</v>
      </c>
      <c r="H7" s="60">
        <v>2016</v>
      </c>
      <c r="I7" s="60">
        <v>1057</v>
      </c>
      <c r="J7" s="60">
        <v>959</v>
      </c>
      <c r="K7" s="60">
        <v>1760</v>
      </c>
      <c r="L7" s="60">
        <v>895</v>
      </c>
      <c r="M7" s="60">
        <v>865</v>
      </c>
      <c r="N7" s="60">
        <v>1406</v>
      </c>
      <c r="O7" s="60">
        <v>747</v>
      </c>
      <c r="P7" s="60">
        <v>659</v>
      </c>
      <c r="Q7" s="60">
        <v>1175</v>
      </c>
      <c r="R7" s="60">
        <v>616</v>
      </c>
      <c r="S7" s="60">
        <v>559</v>
      </c>
      <c r="T7" s="233">
        <v>1011</v>
      </c>
      <c r="U7" s="233">
        <v>486</v>
      </c>
      <c r="V7" s="233">
        <v>525</v>
      </c>
      <c r="W7" s="233">
        <v>905</v>
      </c>
      <c r="X7" s="233">
        <v>482</v>
      </c>
      <c r="Y7" s="234">
        <v>423</v>
      </c>
    </row>
    <row r="8" spans="1:25" s="10" customFormat="1" ht="37.5" customHeight="1">
      <c r="A8" s="179" t="s">
        <v>122</v>
      </c>
      <c r="B8" s="60">
        <v>2222</v>
      </c>
      <c r="C8" s="60">
        <v>1106</v>
      </c>
      <c r="D8" s="60">
        <v>1116</v>
      </c>
      <c r="E8" s="60">
        <v>1967</v>
      </c>
      <c r="F8" s="60">
        <v>1028</v>
      </c>
      <c r="G8" s="60">
        <v>939</v>
      </c>
      <c r="H8" s="60">
        <v>2133</v>
      </c>
      <c r="I8" s="60">
        <v>1100</v>
      </c>
      <c r="J8" s="60">
        <v>1033</v>
      </c>
      <c r="K8" s="60">
        <v>1870</v>
      </c>
      <c r="L8" s="60">
        <v>977</v>
      </c>
      <c r="M8" s="60">
        <v>893</v>
      </c>
      <c r="N8" s="60">
        <v>1668</v>
      </c>
      <c r="O8" s="60">
        <v>840</v>
      </c>
      <c r="P8" s="60">
        <v>828</v>
      </c>
      <c r="Q8" s="60">
        <v>1372</v>
      </c>
      <c r="R8" s="60">
        <v>720</v>
      </c>
      <c r="S8" s="60">
        <v>652</v>
      </c>
      <c r="T8" s="233">
        <v>1066</v>
      </c>
      <c r="U8" s="233">
        <v>547</v>
      </c>
      <c r="V8" s="233">
        <v>519</v>
      </c>
      <c r="W8" s="233">
        <v>963</v>
      </c>
      <c r="X8" s="233">
        <v>475</v>
      </c>
      <c r="Y8" s="234">
        <v>488</v>
      </c>
    </row>
    <row r="9" spans="1:25" s="10" customFormat="1" ht="37.5" customHeight="1">
      <c r="A9" s="179" t="s">
        <v>123</v>
      </c>
      <c r="B9" s="60">
        <v>1969</v>
      </c>
      <c r="C9" s="60">
        <v>1016</v>
      </c>
      <c r="D9" s="60">
        <v>953</v>
      </c>
      <c r="E9" s="60">
        <v>2124</v>
      </c>
      <c r="F9" s="60">
        <v>1150</v>
      </c>
      <c r="G9" s="60">
        <v>974</v>
      </c>
      <c r="H9" s="60">
        <v>1837</v>
      </c>
      <c r="I9" s="60">
        <v>998</v>
      </c>
      <c r="J9" s="60">
        <v>839</v>
      </c>
      <c r="K9" s="60">
        <v>1840</v>
      </c>
      <c r="L9" s="60">
        <v>945</v>
      </c>
      <c r="M9" s="60">
        <v>895</v>
      </c>
      <c r="N9" s="60">
        <v>1591</v>
      </c>
      <c r="O9" s="60">
        <v>864</v>
      </c>
      <c r="P9" s="60">
        <v>727</v>
      </c>
      <c r="Q9" s="60">
        <v>1424</v>
      </c>
      <c r="R9" s="60">
        <v>772</v>
      </c>
      <c r="S9" s="60">
        <v>652</v>
      </c>
      <c r="T9" s="233">
        <v>1172</v>
      </c>
      <c r="U9" s="233">
        <v>648</v>
      </c>
      <c r="V9" s="233">
        <v>524</v>
      </c>
      <c r="W9" s="233">
        <v>875</v>
      </c>
      <c r="X9" s="233">
        <v>465</v>
      </c>
      <c r="Y9" s="234">
        <v>410</v>
      </c>
    </row>
    <row r="10" spans="1:25" s="10" customFormat="1" ht="37.5" customHeight="1">
      <c r="A10" s="179" t="s">
        <v>124</v>
      </c>
      <c r="B10" s="60">
        <v>2101</v>
      </c>
      <c r="C10" s="60">
        <v>1103</v>
      </c>
      <c r="D10" s="60">
        <v>998</v>
      </c>
      <c r="E10" s="60">
        <v>1835</v>
      </c>
      <c r="F10" s="60">
        <v>1074</v>
      </c>
      <c r="G10" s="60">
        <v>761</v>
      </c>
      <c r="H10" s="60">
        <v>1844</v>
      </c>
      <c r="I10" s="60">
        <v>1038</v>
      </c>
      <c r="J10" s="60">
        <v>806</v>
      </c>
      <c r="K10" s="60">
        <v>1479</v>
      </c>
      <c r="L10" s="60">
        <v>844</v>
      </c>
      <c r="M10" s="60">
        <v>635</v>
      </c>
      <c r="N10" s="60">
        <v>1433</v>
      </c>
      <c r="O10" s="60">
        <v>791</v>
      </c>
      <c r="P10" s="60">
        <v>642</v>
      </c>
      <c r="Q10" s="60">
        <v>1219</v>
      </c>
      <c r="R10" s="60">
        <v>717</v>
      </c>
      <c r="S10" s="60">
        <v>502</v>
      </c>
      <c r="T10" s="233">
        <v>1070</v>
      </c>
      <c r="U10" s="233">
        <v>617</v>
      </c>
      <c r="V10" s="233">
        <v>453</v>
      </c>
      <c r="W10" s="233">
        <v>871</v>
      </c>
      <c r="X10" s="233">
        <v>511</v>
      </c>
      <c r="Y10" s="234">
        <v>360</v>
      </c>
    </row>
    <row r="11" spans="1:25" s="10" customFormat="1" ht="37.5" customHeight="1">
      <c r="A11" s="179" t="s">
        <v>125</v>
      </c>
      <c r="B11" s="60">
        <v>2455</v>
      </c>
      <c r="C11" s="60">
        <v>1231</v>
      </c>
      <c r="D11" s="60">
        <v>1224</v>
      </c>
      <c r="E11" s="60">
        <v>2127</v>
      </c>
      <c r="F11" s="60">
        <v>1053</v>
      </c>
      <c r="G11" s="60">
        <v>1074</v>
      </c>
      <c r="H11" s="60">
        <v>1814</v>
      </c>
      <c r="I11" s="60">
        <v>943</v>
      </c>
      <c r="J11" s="60">
        <v>871</v>
      </c>
      <c r="K11" s="60">
        <v>1643</v>
      </c>
      <c r="L11" s="60">
        <v>824</v>
      </c>
      <c r="M11" s="60">
        <v>819</v>
      </c>
      <c r="N11" s="60">
        <v>1428</v>
      </c>
      <c r="O11" s="60">
        <v>747</v>
      </c>
      <c r="P11" s="60">
        <v>681</v>
      </c>
      <c r="Q11" s="60">
        <v>1447</v>
      </c>
      <c r="R11" s="60">
        <v>756</v>
      </c>
      <c r="S11" s="60">
        <v>691</v>
      </c>
      <c r="T11" s="233">
        <v>1210</v>
      </c>
      <c r="U11" s="233">
        <v>639</v>
      </c>
      <c r="V11" s="233">
        <v>571</v>
      </c>
      <c r="W11" s="233">
        <v>1041</v>
      </c>
      <c r="X11" s="233">
        <v>559</v>
      </c>
      <c r="Y11" s="234">
        <v>482</v>
      </c>
    </row>
    <row r="12" spans="1:25" s="10" customFormat="1" ht="37.5" customHeight="1">
      <c r="A12" s="179" t="s">
        <v>126</v>
      </c>
      <c r="B12" s="60">
        <v>1972</v>
      </c>
      <c r="C12" s="60">
        <v>899</v>
      </c>
      <c r="D12" s="60">
        <v>1073</v>
      </c>
      <c r="E12" s="60">
        <v>2389</v>
      </c>
      <c r="F12" s="60">
        <v>1201</v>
      </c>
      <c r="G12" s="60">
        <v>1188</v>
      </c>
      <c r="H12" s="60">
        <v>2055</v>
      </c>
      <c r="I12" s="60">
        <v>1010</v>
      </c>
      <c r="J12" s="60">
        <v>1045</v>
      </c>
      <c r="K12" s="60">
        <v>1740</v>
      </c>
      <c r="L12" s="60">
        <v>873</v>
      </c>
      <c r="M12" s="60">
        <v>867</v>
      </c>
      <c r="N12" s="60">
        <v>1625</v>
      </c>
      <c r="O12" s="60">
        <v>818</v>
      </c>
      <c r="P12" s="60">
        <v>807</v>
      </c>
      <c r="Q12" s="60">
        <v>1400</v>
      </c>
      <c r="R12" s="60">
        <v>710</v>
      </c>
      <c r="S12" s="60">
        <v>690</v>
      </c>
      <c r="T12" s="233">
        <v>1410</v>
      </c>
      <c r="U12" s="233">
        <v>720</v>
      </c>
      <c r="V12" s="233">
        <v>690</v>
      </c>
      <c r="W12" s="233">
        <v>1178</v>
      </c>
      <c r="X12" s="233">
        <v>599</v>
      </c>
      <c r="Y12" s="234">
        <v>579</v>
      </c>
    </row>
    <row r="13" spans="1:25" s="10" customFormat="1" ht="37.5" customHeight="1">
      <c r="A13" s="179" t="s">
        <v>127</v>
      </c>
      <c r="B13" s="60">
        <v>2078</v>
      </c>
      <c r="C13" s="60">
        <v>994</v>
      </c>
      <c r="D13" s="60">
        <v>1084</v>
      </c>
      <c r="E13" s="60">
        <v>1828</v>
      </c>
      <c r="F13" s="60">
        <v>833</v>
      </c>
      <c r="G13" s="60">
        <v>995</v>
      </c>
      <c r="H13" s="60">
        <v>2289</v>
      </c>
      <c r="I13" s="60">
        <v>1157</v>
      </c>
      <c r="J13" s="60">
        <v>1132</v>
      </c>
      <c r="K13" s="60">
        <v>1918</v>
      </c>
      <c r="L13" s="60">
        <v>956</v>
      </c>
      <c r="M13" s="60">
        <v>962</v>
      </c>
      <c r="N13" s="60">
        <v>1598</v>
      </c>
      <c r="O13" s="60">
        <v>814</v>
      </c>
      <c r="P13" s="60">
        <v>784</v>
      </c>
      <c r="Q13" s="60">
        <v>1606</v>
      </c>
      <c r="R13" s="60">
        <v>799</v>
      </c>
      <c r="S13" s="60">
        <v>807</v>
      </c>
      <c r="T13" s="233">
        <v>1313</v>
      </c>
      <c r="U13" s="233">
        <v>658</v>
      </c>
      <c r="V13" s="233">
        <v>655</v>
      </c>
      <c r="W13" s="233">
        <v>1309</v>
      </c>
      <c r="X13" s="233">
        <v>669</v>
      </c>
      <c r="Y13" s="234">
        <v>640</v>
      </c>
    </row>
    <row r="14" spans="1:25" s="10" customFormat="1" ht="37.5" customHeight="1">
      <c r="A14" s="179" t="s">
        <v>128</v>
      </c>
      <c r="B14" s="60">
        <v>2065</v>
      </c>
      <c r="C14" s="60">
        <v>1116</v>
      </c>
      <c r="D14" s="60">
        <v>949</v>
      </c>
      <c r="E14" s="60">
        <v>1975</v>
      </c>
      <c r="F14" s="60">
        <v>944</v>
      </c>
      <c r="G14" s="60">
        <v>1031</v>
      </c>
      <c r="H14" s="60">
        <v>1754</v>
      </c>
      <c r="I14" s="60">
        <v>799</v>
      </c>
      <c r="J14" s="60">
        <v>955</v>
      </c>
      <c r="K14" s="60">
        <v>2169</v>
      </c>
      <c r="L14" s="60">
        <v>1086</v>
      </c>
      <c r="M14" s="60">
        <v>1083</v>
      </c>
      <c r="N14" s="60">
        <v>1823</v>
      </c>
      <c r="O14" s="60">
        <v>892</v>
      </c>
      <c r="P14" s="60">
        <v>931</v>
      </c>
      <c r="Q14" s="60">
        <v>1531</v>
      </c>
      <c r="R14" s="60">
        <v>781</v>
      </c>
      <c r="S14" s="60">
        <v>750</v>
      </c>
      <c r="T14" s="233">
        <v>1460</v>
      </c>
      <c r="U14" s="233">
        <v>703</v>
      </c>
      <c r="V14" s="233">
        <v>757</v>
      </c>
      <c r="W14" s="233">
        <v>1245</v>
      </c>
      <c r="X14" s="233">
        <v>607</v>
      </c>
      <c r="Y14" s="234">
        <v>638</v>
      </c>
    </row>
    <row r="15" spans="1:25" s="10" customFormat="1" ht="37.5" customHeight="1">
      <c r="A15" s="179" t="s">
        <v>129</v>
      </c>
      <c r="B15" s="60">
        <v>1746</v>
      </c>
      <c r="C15" s="60">
        <v>909</v>
      </c>
      <c r="D15" s="60">
        <v>837</v>
      </c>
      <c r="E15" s="60">
        <v>1981</v>
      </c>
      <c r="F15" s="60">
        <v>1056</v>
      </c>
      <c r="G15" s="60">
        <v>925</v>
      </c>
      <c r="H15" s="60">
        <v>1883</v>
      </c>
      <c r="I15" s="60">
        <v>894</v>
      </c>
      <c r="J15" s="60">
        <v>989</v>
      </c>
      <c r="K15" s="60">
        <v>1629</v>
      </c>
      <c r="L15" s="60">
        <v>740</v>
      </c>
      <c r="M15" s="60">
        <v>889</v>
      </c>
      <c r="N15" s="60">
        <v>2067</v>
      </c>
      <c r="O15" s="60">
        <v>1019</v>
      </c>
      <c r="P15" s="60">
        <v>1048</v>
      </c>
      <c r="Q15" s="60">
        <v>1755</v>
      </c>
      <c r="R15" s="60">
        <v>863</v>
      </c>
      <c r="S15" s="60">
        <v>892</v>
      </c>
      <c r="T15" s="233">
        <v>1459</v>
      </c>
      <c r="U15" s="233">
        <v>739</v>
      </c>
      <c r="V15" s="233">
        <v>720</v>
      </c>
      <c r="W15" s="233">
        <v>1425</v>
      </c>
      <c r="X15" s="233">
        <v>690</v>
      </c>
      <c r="Y15" s="234">
        <v>735</v>
      </c>
    </row>
    <row r="16" spans="1:25" s="10" customFormat="1" ht="37.5" customHeight="1">
      <c r="A16" s="179" t="s">
        <v>130</v>
      </c>
      <c r="B16" s="60">
        <v>1285</v>
      </c>
      <c r="C16" s="60">
        <v>599</v>
      </c>
      <c r="D16" s="60">
        <v>686</v>
      </c>
      <c r="E16" s="60">
        <v>1692</v>
      </c>
      <c r="F16" s="60">
        <v>886</v>
      </c>
      <c r="G16" s="60">
        <v>806</v>
      </c>
      <c r="H16" s="60">
        <v>1899</v>
      </c>
      <c r="I16" s="60">
        <v>1007</v>
      </c>
      <c r="J16" s="60">
        <v>892</v>
      </c>
      <c r="K16" s="60">
        <v>1827</v>
      </c>
      <c r="L16" s="60">
        <v>865</v>
      </c>
      <c r="M16" s="60">
        <v>962</v>
      </c>
      <c r="N16" s="60">
        <v>1590</v>
      </c>
      <c r="O16" s="60">
        <v>723</v>
      </c>
      <c r="P16" s="60">
        <v>867</v>
      </c>
      <c r="Q16" s="60">
        <v>2000</v>
      </c>
      <c r="R16" s="60">
        <v>982</v>
      </c>
      <c r="S16" s="60">
        <v>1018</v>
      </c>
      <c r="T16" s="233">
        <v>1723</v>
      </c>
      <c r="U16" s="233">
        <v>837</v>
      </c>
      <c r="V16" s="233">
        <v>886</v>
      </c>
      <c r="W16" s="233">
        <v>1432</v>
      </c>
      <c r="X16" s="233">
        <v>716</v>
      </c>
      <c r="Y16" s="234">
        <v>716</v>
      </c>
    </row>
    <row r="17" spans="1:25" s="10" customFormat="1" ht="37.5" customHeight="1">
      <c r="A17" s="179" t="s">
        <v>131</v>
      </c>
      <c r="B17" s="60">
        <v>1061</v>
      </c>
      <c r="C17" s="60">
        <v>493</v>
      </c>
      <c r="D17" s="60">
        <v>568</v>
      </c>
      <c r="E17" s="60">
        <v>1213</v>
      </c>
      <c r="F17" s="60">
        <v>568</v>
      </c>
      <c r="G17" s="60">
        <v>645</v>
      </c>
      <c r="H17" s="60">
        <v>1584</v>
      </c>
      <c r="I17" s="60">
        <v>816</v>
      </c>
      <c r="J17" s="60">
        <v>768</v>
      </c>
      <c r="K17" s="60">
        <v>1771</v>
      </c>
      <c r="L17" s="60">
        <v>929</v>
      </c>
      <c r="M17" s="60">
        <v>842</v>
      </c>
      <c r="N17" s="60">
        <v>1758</v>
      </c>
      <c r="O17" s="60">
        <v>817</v>
      </c>
      <c r="P17" s="60">
        <v>941</v>
      </c>
      <c r="Q17" s="60">
        <v>1528</v>
      </c>
      <c r="R17" s="60">
        <v>699</v>
      </c>
      <c r="S17" s="60">
        <v>829</v>
      </c>
      <c r="T17" s="233">
        <v>1965</v>
      </c>
      <c r="U17" s="233">
        <v>958</v>
      </c>
      <c r="V17" s="233">
        <v>1007</v>
      </c>
      <c r="W17" s="233">
        <v>1637</v>
      </c>
      <c r="X17" s="233">
        <v>797</v>
      </c>
      <c r="Y17" s="234">
        <v>840</v>
      </c>
    </row>
    <row r="18" spans="1:25" s="10" customFormat="1" ht="37.5" customHeight="1">
      <c r="A18" s="179" t="s">
        <v>132</v>
      </c>
      <c r="B18" s="60">
        <v>884</v>
      </c>
      <c r="C18" s="60">
        <v>428</v>
      </c>
      <c r="D18" s="60">
        <v>456</v>
      </c>
      <c r="E18" s="60">
        <v>1003</v>
      </c>
      <c r="F18" s="60">
        <v>458</v>
      </c>
      <c r="G18" s="60">
        <v>545</v>
      </c>
      <c r="H18" s="60">
        <v>1104</v>
      </c>
      <c r="I18" s="60">
        <v>495</v>
      </c>
      <c r="J18" s="60">
        <v>609</v>
      </c>
      <c r="K18" s="60">
        <v>1486</v>
      </c>
      <c r="L18" s="60">
        <v>756</v>
      </c>
      <c r="M18" s="60">
        <v>730</v>
      </c>
      <c r="N18" s="60">
        <v>1669</v>
      </c>
      <c r="O18" s="60">
        <v>868</v>
      </c>
      <c r="P18" s="60">
        <v>801</v>
      </c>
      <c r="Q18" s="60">
        <v>1654</v>
      </c>
      <c r="R18" s="60">
        <v>755</v>
      </c>
      <c r="S18" s="60">
        <v>899</v>
      </c>
      <c r="T18" s="233">
        <v>1507</v>
      </c>
      <c r="U18" s="233">
        <v>678</v>
      </c>
      <c r="V18" s="233">
        <v>829</v>
      </c>
      <c r="W18" s="233">
        <v>1890</v>
      </c>
      <c r="X18" s="233">
        <v>903</v>
      </c>
      <c r="Y18" s="234">
        <v>987</v>
      </c>
    </row>
    <row r="19" spans="1:25" s="10" customFormat="1" ht="37.5" customHeight="1">
      <c r="A19" s="179" t="s">
        <v>133</v>
      </c>
      <c r="B19" s="60">
        <v>669</v>
      </c>
      <c r="C19" s="60">
        <v>338</v>
      </c>
      <c r="D19" s="60">
        <v>331</v>
      </c>
      <c r="E19" s="60">
        <v>825</v>
      </c>
      <c r="F19" s="60">
        <v>389</v>
      </c>
      <c r="G19" s="60">
        <v>436</v>
      </c>
      <c r="H19" s="60">
        <v>925</v>
      </c>
      <c r="I19" s="60">
        <v>410</v>
      </c>
      <c r="J19" s="60">
        <v>515</v>
      </c>
      <c r="K19" s="60">
        <v>1054</v>
      </c>
      <c r="L19" s="60">
        <v>455</v>
      </c>
      <c r="M19" s="60">
        <v>599</v>
      </c>
      <c r="N19" s="60">
        <v>1404</v>
      </c>
      <c r="O19" s="60">
        <v>690</v>
      </c>
      <c r="P19" s="60">
        <v>714</v>
      </c>
      <c r="Q19" s="60">
        <v>1580</v>
      </c>
      <c r="R19" s="60">
        <v>815</v>
      </c>
      <c r="S19" s="60">
        <v>765</v>
      </c>
      <c r="T19" s="233">
        <v>1591</v>
      </c>
      <c r="U19" s="233">
        <v>714</v>
      </c>
      <c r="V19" s="233">
        <v>877</v>
      </c>
      <c r="W19" s="233">
        <v>1419</v>
      </c>
      <c r="X19" s="233">
        <v>624</v>
      </c>
      <c r="Y19" s="234">
        <v>795</v>
      </c>
    </row>
    <row r="20" spans="1:25" s="10" customFormat="1" ht="37.5" customHeight="1">
      <c r="A20" s="179" t="s">
        <v>134</v>
      </c>
      <c r="B20" s="60">
        <v>468</v>
      </c>
      <c r="C20" s="60">
        <v>221</v>
      </c>
      <c r="D20" s="60">
        <v>247</v>
      </c>
      <c r="E20" s="60">
        <v>622</v>
      </c>
      <c r="F20" s="60">
        <v>297</v>
      </c>
      <c r="G20" s="60">
        <v>325</v>
      </c>
      <c r="H20" s="60">
        <v>727</v>
      </c>
      <c r="I20" s="60">
        <v>325</v>
      </c>
      <c r="J20" s="60">
        <v>402</v>
      </c>
      <c r="K20" s="60">
        <v>817</v>
      </c>
      <c r="L20" s="60">
        <v>356</v>
      </c>
      <c r="M20" s="60">
        <v>461</v>
      </c>
      <c r="N20" s="60">
        <v>967</v>
      </c>
      <c r="O20" s="60">
        <v>401</v>
      </c>
      <c r="P20" s="60">
        <v>566</v>
      </c>
      <c r="Q20" s="60">
        <v>1281</v>
      </c>
      <c r="R20" s="60">
        <v>608</v>
      </c>
      <c r="S20" s="60">
        <v>673</v>
      </c>
      <c r="T20" s="233">
        <v>1484</v>
      </c>
      <c r="U20" s="233">
        <v>738</v>
      </c>
      <c r="V20" s="233">
        <v>746</v>
      </c>
      <c r="W20" s="233">
        <v>1481</v>
      </c>
      <c r="X20" s="233">
        <v>652</v>
      </c>
      <c r="Y20" s="234">
        <v>829</v>
      </c>
    </row>
    <row r="21" spans="1:25" s="10" customFormat="1" ht="37.5" customHeight="1">
      <c r="A21" s="179" t="s">
        <v>135</v>
      </c>
      <c r="B21" s="60">
        <v>315</v>
      </c>
      <c r="C21" s="60">
        <v>143</v>
      </c>
      <c r="D21" s="60">
        <v>172</v>
      </c>
      <c r="E21" s="60">
        <v>377</v>
      </c>
      <c r="F21" s="60">
        <v>167</v>
      </c>
      <c r="G21" s="60">
        <v>210</v>
      </c>
      <c r="H21" s="60">
        <v>470</v>
      </c>
      <c r="I21" s="60">
        <v>216</v>
      </c>
      <c r="J21" s="60">
        <v>254</v>
      </c>
      <c r="K21" s="60">
        <v>603</v>
      </c>
      <c r="L21" s="60">
        <v>253</v>
      </c>
      <c r="M21" s="60">
        <v>350</v>
      </c>
      <c r="N21" s="60">
        <v>676</v>
      </c>
      <c r="O21" s="60">
        <v>279</v>
      </c>
      <c r="P21" s="60">
        <v>397</v>
      </c>
      <c r="Q21" s="60">
        <v>842</v>
      </c>
      <c r="R21" s="60">
        <v>321</v>
      </c>
      <c r="S21" s="60">
        <v>521</v>
      </c>
      <c r="T21" s="233">
        <v>1124</v>
      </c>
      <c r="U21" s="233">
        <v>503</v>
      </c>
      <c r="V21" s="233">
        <v>621</v>
      </c>
      <c r="W21" s="233">
        <v>1347</v>
      </c>
      <c r="X21" s="233">
        <v>648</v>
      </c>
      <c r="Y21" s="234">
        <v>699</v>
      </c>
    </row>
    <row r="22" spans="1:25" s="10" customFormat="1" ht="37.5" customHeight="1">
      <c r="A22" s="179" t="s">
        <v>136</v>
      </c>
      <c r="B22" s="60">
        <v>147</v>
      </c>
      <c r="C22" s="60">
        <v>64</v>
      </c>
      <c r="D22" s="60">
        <v>83</v>
      </c>
      <c r="E22" s="60">
        <v>218</v>
      </c>
      <c r="F22" s="60">
        <v>85</v>
      </c>
      <c r="G22" s="60">
        <v>133</v>
      </c>
      <c r="H22" s="60">
        <v>272</v>
      </c>
      <c r="I22" s="60">
        <v>109</v>
      </c>
      <c r="J22" s="60">
        <v>163</v>
      </c>
      <c r="K22" s="60">
        <v>333</v>
      </c>
      <c r="L22" s="60">
        <v>153</v>
      </c>
      <c r="M22" s="60">
        <v>180</v>
      </c>
      <c r="N22" s="60">
        <v>464</v>
      </c>
      <c r="O22" s="60">
        <v>178</v>
      </c>
      <c r="P22" s="60">
        <v>286</v>
      </c>
      <c r="Q22" s="60">
        <v>558</v>
      </c>
      <c r="R22" s="60">
        <v>214</v>
      </c>
      <c r="S22" s="60">
        <v>344</v>
      </c>
      <c r="T22" s="233">
        <v>696</v>
      </c>
      <c r="U22" s="233">
        <v>253</v>
      </c>
      <c r="V22" s="233">
        <v>443</v>
      </c>
      <c r="W22" s="233">
        <v>931</v>
      </c>
      <c r="X22" s="233">
        <v>402</v>
      </c>
      <c r="Y22" s="234">
        <v>529</v>
      </c>
    </row>
    <row r="23" spans="1:25" s="10" customFormat="1" ht="37.5" customHeight="1">
      <c r="A23" s="179" t="s">
        <v>137</v>
      </c>
      <c r="B23" s="60">
        <v>58</v>
      </c>
      <c r="C23" s="60">
        <v>18</v>
      </c>
      <c r="D23" s="60">
        <v>40</v>
      </c>
      <c r="E23" s="60">
        <v>81</v>
      </c>
      <c r="F23" s="60">
        <v>29</v>
      </c>
      <c r="G23" s="60">
        <v>52</v>
      </c>
      <c r="H23" s="60">
        <v>123</v>
      </c>
      <c r="I23" s="60">
        <v>46</v>
      </c>
      <c r="J23" s="60">
        <v>77</v>
      </c>
      <c r="K23" s="60">
        <v>165</v>
      </c>
      <c r="L23" s="60">
        <v>57</v>
      </c>
      <c r="M23" s="60">
        <v>108</v>
      </c>
      <c r="N23" s="60">
        <v>229</v>
      </c>
      <c r="O23" s="60">
        <v>96</v>
      </c>
      <c r="P23" s="60">
        <v>133</v>
      </c>
      <c r="Q23" s="60">
        <v>320</v>
      </c>
      <c r="R23" s="60">
        <v>106</v>
      </c>
      <c r="S23" s="60">
        <v>214</v>
      </c>
      <c r="T23" s="233">
        <v>387</v>
      </c>
      <c r="U23" s="233">
        <v>138</v>
      </c>
      <c r="V23" s="233">
        <v>249</v>
      </c>
      <c r="W23" s="233">
        <v>488</v>
      </c>
      <c r="X23" s="233">
        <v>146</v>
      </c>
      <c r="Y23" s="234">
        <v>342</v>
      </c>
    </row>
    <row r="24" spans="1:25" s="10" customFormat="1" ht="37.5" customHeight="1">
      <c r="A24" s="179" t="s">
        <v>138</v>
      </c>
      <c r="B24" s="60">
        <v>13</v>
      </c>
      <c r="C24" s="60">
        <v>4</v>
      </c>
      <c r="D24" s="60">
        <v>9</v>
      </c>
      <c r="E24" s="60">
        <v>19</v>
      </c>
      <c r="F24" s="60">
        <v>7</v>
      </c>
      <c r="G24" s="60">
        <v>12</v>
      </c>
      <c r="H24" s="60">
        <v>33</v>
      </c>
      <c r="I24" s="60">
        <v>10</v>
      </c>
      <c r="J24" s="60">
        <v>23</v>
      </c>
      <c r="K24" s="60">
        <v>62</v>
      </c>
      <c r="L24" s="60">
        <v>20</v>
      </c>
      <c r="M24" s="60">
        <v>42</v>
      </c>
      <c r="N24" s="60">
        <v>86</v>
      </c>
      <c r="O24" s="60">
        <v>27</v>
      </c>
      <c r="P24" s="60">
        <v>59</v>
      </c>
      <c r="Q24" s="60">
        <v>111</v>
      </c>
      <c r="R24" s="60">
        <v>31</v>
      </c>
      <c r="S24" s="60">
        <v>80</v>
      </c>
      <c r="T24" s="233">
        <v>170</v>
      </c>
      <c r="U24" s="233">
        <v>43</v>
      </c>
      <c r="V24" s="233">
        <v>127</v>
      </c>
      <c r="W24" s="233">
        <v>222</v>
      </c>
      <c r="X24" s="233">
        <v>63</v>
      </c>
      <c r="Y24" s="234">
        <v>159</v>
      </c>
    </row>
    <row r="25" spans="1:25" s="10" customFormat="1" ht="37.5" customHeight="1">
      <c r="A25" s="179" t="s">
        <v>139</v>
      </c>
      <c r="B25" s="60">
        <v>5</v>
      </c>
      <c r="C25" s="60">
        <v>1</v>
      </c>
      <c r="D25" s="60">
        <v>4</v>
      </c>
      <c r="E25" s="60" t="s">
        <v>140</v>
      </c>
      <c r="F25" s="60" t="s">
        <v>140</v>
      </c>
      <c r="G25" s="60" t="s">
        <v>140</v>
      </c>
      <c r="H25" s="60">
        <v>5</v>
      </c>
      <c r="I25" s="60">
        <v>1</v>
      </c>
      <c r="J25" s="60">
        <v>4</v>
      </c>
      <c r="K25" s="60">
        <v>9</v>
      </c>
      <c r="L25" s="60">
        <v>2</v>
      </c>
      <c r="M25" s="60">
        <v>7</v>
      </c>
      <c r="N25" s="60">
        <v>19</v>
      </c>
      <c r="O25" s="60">
        <v>7</v>
      </c>
      <c r="P25" s="60">
        <v>12</v>
      </c>
      <c r="Q25" s="60">
        <v>30</v>
      </c>
      <c r="R25" s="60">
        <v>9</v>
      </c>
      <c r="S25" s="60">
        <v>21</v>
      </c>
      <c r="T25" s="233">
        <v>39</v>
      </c>
      <c r="U25" s="233">
        <v>9</v>
      </c>
      <c r="V25" s="233">
        <v>30</v>
      </c>
      <c r="W25" s="233">
        <v>51</v>
      </c>
      <c r="X25" s="233">
        <v>7</v>
      </c>
      <c r="Y25" s="234">
        <v>44</v>
      </c>
    </row>
    <row r="26" spans="1:25" s="10" customFormat="1" ht="37.5" customHeight="1">
      <c r="A26" s="179" t="s">
        <v>141</v>
      </c>
      <c r="B26" s="60" t="s">
        <v>140</v>
      </c>
      <c r="C26" s="60" t="s">
        <v>140</v>
      </c>
      <c r="D26" s="60" t="s">
        <v>140</v>
      </c>
      <c r="E26" s="60" t="s">
        <v>140</v>
      </c>
      <c r="F26" s="60" t="s">
        <v>140</v>
      </c>
      <c r="G26" s="60" t="s">
        <v>140</v>
      </c>
      <c r="H26" s="60" t="s">
        <v>140</v>
      </c>
      <c r="I26" s="60" t="s">
        <v>140</v>
      </c>
      <c r="J26" s="60" t="s">
        <v>140</v>
      </c>
      <c r="K26" s="60" t="s">
        <v>140</v>
      </c>
      <c r="L26" s="60" t="s">
        <v>140</v>
      </c>
      <c r="M26" s="60" t="s">
        <v>140</v>
      </c>
      <c r="N26" s="60">
        <v>2</v>
      </c>
      <c r="O26" s="60">
        <v>1</v>
      </c>
      <c r="P26" s="60">
        <v>1</v>
      </c>
      <c r="Q26" s="60">
        <v>11</v>
      </c>
      <c r="R26" s="60">
        <v>5</v>
      </c>
      <c r="S26" s="60">
        <v>6</v>
      </c>
      <c r="T26" s="233">
        <v>7</v>
      </c>
      <c r="U26" s="233">
        <v>2</v>
      </c>
      <c r="V26" s="233">
        <v>5</v>
      </c>
      <c r="W26" s="233">
        <v>11</v>
      </c>
      <c r="X26" s="233">
        <v>2</v>
      </c>
      <c r="Y26" s="234">
        <v>9</v>
      </c>
    </row>
    <row r="27" spans="1:25" s="10" customFormat="1" ht="37.5" customHeight="1">
      <c r="A27" s="126" t="s">
        <v>142</v>
      </c>
      <c r="B27" s="60" t="s">
        <v>140</v>
      </c>
      <c r="C27" s="60" t="s">
        <v>140</v>
      </c>
      <c r="D27" s="60" t="s">
        <v>140</v>
      </c>
      <c r="E27" s="60" t="s">
        <v>140</v>
      </c>
      <c r="F27" s="60" t="s">
        <v>140</v>
      </c>
      <c r="G27" s="60" t="s">
        <v>140</v>
      </c>
      <c r="H27" s="60">
        <v>14</v>
      </c>
      <c r="I27" s="60">
        <v>10</v>
      </c>
      <c r="J27" s="60">
        <v>4</v>
      </c>
      <c r="K27" s="60" t="s">
        <v>140</v>
      </c>
      <c r="L27" s="60" t="s">
        <v>140</v>
      </c>
      <c r="M27" s="60" t="s">
        <v>140</v>
      </c>
      <c r="N27" s="60">
        <v>8</v>
      </c>
      <c r="O27" s="60">
        <v>3</v>
      </c>
      <c r="P27" s="60">
        <v>5</v>
      </c>
      <c r="Q27" s="60">
        <v>2</v>
      </c>
      <c r="R27" s="60">
        <v>2</v>
      </c>
      <c r="S27" s="60" t="s">
        <v>360</v>
      </c>
      <c r="T27" s="233">
        <v>1</v>
      </c>
      <c r="U27" s="233">
        <v>1</v>
      </c>
      <c r="V27" s="233" t="s">
        <v>718</v>
      </c>
      <c r="W27" s="233">
        <v>2</v>
      </c>
      <c r="X27" s="233">
        <v>2</v>
      </c>
      <c r="Y27" s="234" t="s">
        <v>718</v>
      </c>
    </row>
    <row r="28" spans="1:25" s="10" customFormat="1" ht="37.5" customHeight="1" thickBot="1">
      <c r="A28" s="127" t="s">
        <v>439</v>
      </c>
      <c r="B28" s="177">
        <v>25853</v>
      </c>
      <c r="C28" s="177">
        <v>12964</v>
      </c>
      <c r="D28" s="177">
        <v>12889</v>
      </c>
      <c r="E28" s="177">
        <v>26534</v>
      </c>
      <c r="F28" s="177">
        <v>13427</v>
      </c>
      <c r="G28" s="177">
        <v>13107</v>
      </c>
      <c r="H28" s="177">
        <v>26686</v>
      </c>
      <c r="I28" s="177">
        <v>13405</v>
      </c>
      <c r="J28" s="177">
        <v>13281</v>
      </c>
      <c r="K28" s="177">
        <v>25680</v>
      </c>
      <c r="L28" s="177">
        <v>12768</v>
      </c>
      <c r="M28" s="177">
        <v>12912</v>
      </c>
      <c r="N28" s="177">
        <v>24716</v>
      </c>
      <c r="O28" s="177">
        <v>12256</v>
      </c>
      <c r="P28" s="177">
        <v>12460</v>
      </c>
      <c r="Q28" s="177">
        <v>23905</v>
      </c>
      <c r="R28" s="177">
        <v>11790</v>
      </c>
      <c r="S28" s="177">
        <v>12115</v>
      </c>
      <c r="T28" s="177">
        <f t="shared" ref="T28:Y28" si="0">SUM(T6:T27)</f>
        <v>22819</v>
      </c>
      <c r="U28" s="177">
        <f t="shared" si="0"/>
        <v>11127</v>
      </c>
      <c r="V28" s="177">
        <f t="shared" si="0"/>
        <v>11692</v>
      </c>
      <c r="W28" s="177">
        <f t="shared" si="0"/>
        <v>21575</v>
      </c>
      <c r="X28" s="177">
        <f t="shared" si="0"/>
        <v>10456</v>
      </c>
      <c r="Y28" s="180">
        <f t="shared" si="0"/>
        <v>11119</v>
      </c>
    </row>
    <row r="29" spans="1:25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10">
    <mergeCell ref="W3:Y3"/>
    <mergeCell ref="A1:H1"/>
    <mergeCell ref="T3:V3"/>
    <mergeCell ref="N3:P3"/>
    <mergeCell ref="Q3:S3"/>
    <mergeCell ref="A3:A4"/>
    <mergeCell ref="H3:J3"/>
    <mergeCell ref="K3:M3"/>
    <mergeCell ref="B3:D3"/>
    <mergeCell ref="E3:G3"/>
  </mergeCells>
  <phoneticPr fontId="4"/>
  <pageMargins left="0.78740157480314965" right="0.78740157480314965" top="0.78740157480314965" bottom="0.59055118110236227" header="0.51181102362204722" footer="0.31496062992125984"/>
  <pageSetup paperSize="9" scale="86" firstPageNumber="22" fitToWidth="2" orientation="portrait" useFirstPageNumber="1" r:id="rId1"/>
  <headerFooter alignWithMargins="0">
    <oddFooter>&amp;C&amp;"ＭＳ 明朝,標準"&amp;14- &amp;P -</oddFooter>
  </headerFooter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showGridLines="0" view="pageBreakPreview" zoomScale="120" zoomScaleNormal="100" zoomScaleSheetLayoutView="120" workbookViewId="0">
      <selection activeCell="E2" sqref="E2"/>
    </sheetView>
  </sheetViews>
  <sheetFormatPr defaultRowHeight="13.5"/>
  <cols>
    <col min="1" max="1" width="9.375" bestFit="1" customWidth="1"/>
    <col min="2" max="7" width="8.625" customWidth="1"/>
    <col min="8" max="10" width="8.625" style="231" customWidth="1"/>
  </cols>
  <sheetData>
    <row r="1" spans="1:10" ht="22.5" customHeight="1">
      <c r="A1" s="505" t="s">
        <v>523</v>
      </c>
      <c r="B1" s="505"/>
      <c r="C1" s="505"/>
      <c r="D1" s="505"/>
      <c r="E1" s="505"/>
      <c r="F1" s="143"/>
      <c r="G1" s="143"/>
    </row>
    <row r="2" spans="1:10" ht="22.5" customHeight="1" thickBot="1"/>
    <row r="3" spans="1:10" ht="14.25" customHeight="1">
      <c r="A3" s="566" t="s">
        <v>404</v>
      </c>
      <c r="B3" s="564" t="s">
        <v>724</v>
      </c>
      <c r="C3" s="564"/>
      <c r="D3" s="564"/>
      <c r="E3" s="564" t="s">
        <v>725</v>
      </c>
      <c r="F3" s="564"/>
      <c r="G3" s="564"/>
      <c r="H3" s="564" t="s">
        <v>722</v>
      </c>
      <c r="I3" s="564"/>
      <c r="J3" s="565"/>
    </row>
    <row r="4" spans="1:10">
      <c r="A4" s="567"/>
      <c r="B4" s="11" t="s">
        <v>47</v>
      </c>
      <c r="C4" s="11" t="s">
        <v>281</v>
      </c>
      <c r="D4" s="11" t="s">
        <v>280</v>
      </c>
      <c r="E4" s="11" t="s">
        <v>47</v>
      </c>
      <c r="F4" s="11" t="s">
        <v>281</v>
      </c>
      <c r="G4" s="11" t="s">
        <v>280</v>
      </c>
      <c r="H4" s="236" t="s">
        <v>282</v>
      </c>
      <c r="I4" s="236" t="s">
        <v>281</v>
      </c>
      <c r="J4" s="27" t="s">
        <v>280</v>
      </c>
    </row>
    <row r="5" spans="1:10" ht="7.5" customHeight="1">
      <c r="A5" s="568" t="s">
        <v>421</v>
      </c>
      <c r="B5" s="181" t="s">
        <v>178</v>
      </c>
      <c r="C5" s="181" t="s">
        <v>178</v>
      </c>
      <c r="D5" s="181" t="s">
        <v>178</v>
      </c>
      <c r="E5" s="181" t="s">
        <v>178</v>
      </c>
      <c r="F5" s="181" t="s">
        <v>178</v>
      </c>
      <c r="G5" s="181" t="s">
        <v>178</v>
      </c>
      <c r="H5" s="181" t="s">
        <v>178</v>
      </c>
      <c r="I5" s="181" t="s">
        <v>178</v>
      </c>
      <c r="J5" s="189" t="s">
        <v>178</v>
      </c>
    </row>
    <row r="6" spans="1:10" ht="16.5" customHeight="1">
      <c r="A6" s="568"/>
      <c r="B6" s="58">
        <v>23905</v>
      </c>
      <c r="C6" s="58">
        <v>11790</v>
      </c>
      <c r="D6" s="58">
        <v>12115</v>
      </c>
      <c r="E6" s="58">
        <v>22819</v>
      </c>
      <c r="F6" s="58">
        <v>11127</v>
      </c>
      <c r="G6" s="58">
        <v>11692</v>
      </c>
      <c r="H6" s="58">
        <v>21575</v>
      </c>
      <c r="I6" s="58">
        <v>10456</v>
      </c>
      <c r="J6" s="59">
        <v>11119</v>
      </c>
    </row>
    <row r="7" spans="1:10" ht="15.75" customHeight="1">
      <c r="A7" s="182" t="s">
        <v>524</v>
      </c>
      <c r="B7" s="81">
        <v>1059</v>
      </c>
      <c r="C7" s="81">
        <v>509</v>
      </c>
      <c r="D7" s="81">
        <v>550</v>
      </c>
      <c r="E7" s="81">
        <v>954</v>
      </c>
      <c r="F7" s="81">
        <v>496</v>
      </c>
      <c r="G7" s="81">
        <v>458</v>
      </c>
      <c r="H7" s="81">
        <v>852</v>
      </c>
      <c r="I7" s="81">
        <v>437</v>
      </c>
      <c r="J7" s="82">
        <v>415</v>
      </c>
    </row>
    <row r="8" spans="1:10" ht="7.5" customHeight="1">
      <c r="A8" s="183"/>
      <c r="B8" s="101"/>
      <c r="C8" s="101"/>
      <c r="D8" s="101"/>
      <c r="E8" s="101"/>
      <c r="F8" s="101"/>
      <c r="G8" s="101"/>
      <c r="H8" s="101"/>
      <c r="I8" s="101"/>
      <c r="J8" s="102"/>
    </row>
    <row r="9" spans="1:10" ht="15.75" customHeight="1">
      <c r="A9" s="183">
        <v>0</v>
      </c>
      <c r="B9" s="101">
        <v>227</v>
      </c>
      <c r="C9" s="101">
        <v>97</v>
      </c>
      <c r="D9" s="101">
        <v>130</v>
      </c>
      <c r="E9" s="101">
        <v>173</v>
      </c>
      <c r="F9" s="101">
        <v>96</v>
      </c>
      <c r="G9" s="101">
        <v>77</v>
      </c>
      <c r="H9" s="101">
        <v>190</v>
      </c>
      <c r="I9" s="101">
        <v>101</v>
      </c>
      <c r="J9" s="102">
        <v>89</v>
      </c>
    </row>
    <row r="10" spans="1:10" ht="15.75" customHeight="1">
      <c r="A10" s="183">
        <v>1</v>
      </c>
      <c r="B10" s="101">
        <v>201</v>
      </c>
      <c r="C10" s="101">
        <v>104</v>
      </c>
      <c r="D10" s="101">
        <v>97</v>
      </c>
      <c r="E10" s="101">
        <v>182</v>
      </c>
      <c r="F10" s="101">
        <v>96</v>
      </c>
      <c r="G10" s="101">
        <v>86</v>
      </c>
      <c r="H10" s="101">
        <v>162</v>
      </c>
      <c r="I10" s="101">
        <v>78</v>
      </c>
      <c r="J10" s="102">
        <v>84</v>
      </c>
    </row>
    <row r="11" spans="1:10" ht="15.75" customHeight="1">
      <c r="A11" s="183">
        <v>2</v>
      </c>
      <c r="B11" s="101">
        <v>218</v>
      </c>
      <c r="C11" s="101">
        <v>105</v>
      </c>
      <c r="D11" s="101">
        <v>113</v>
      </c>
      <c r="E11" s="101">
        <v>217</v>
      </c>
      <c r="F11" s="101">
        <v>103</v>
      </c>
      <c r="G11" s="101">
        <v>114</v>
      </c>
      <c r="H11" s="101">
        <v>153</v>
      </c>
      <c r="I11" s="101">
        <v>82</v>
      </c>
      <c r="J11" s="102">
        <v>71</v>
      </c>
    </row>
    <row r="12" spans="1:10" ht="15.75" customHeight="1">
      <c r="A12" s="183">
        <v>3</v>
      </c>
      <c r="B12" s="101">
        <v>198</v>
      </c>
      <c r="C12" s="101">
        <v>106</v>
      </c>
      <c r="D12" s="101">
        <v>92</v>
      </c>
      <c r="E12" s="101">
        <v>184</v>
      </c>
      <c r="F12" s="101">
        <v>99</v>
      </c>
      <c r="G12" s="101">
        <v>85</v>
      </c>
      <c r="H12" s="101">
        <v>171</v>
      </c>
      <c r="I12" s="101">
        <v>90</v>
      </c>
      <c r="J12" s="102">
        <v>81</v>
      </c>
    </row>
    <row r="13" spans="1:10" ht="15.75" customHeight="1">
      <c r="A13" s="184">
        <v>4</v>
      </c>
      <c r="B13" s="58">
        <v>215</v>
      </c>
      <c r="C13" s="58">
        <v>97</v>
      </c>
      <c r="D13" s="58">
        <v>118</v>
      </c>
      <c r="E13" s="58">
        <v>198</v>
      </c>
      <c r="F13" s="58">
        <v>102</v>
      </c>
      <c r="G13" s="58">
        <v>96</v>
      </c>
      <c r="H13" s="58">
        <v>176</v>
      </c>
      <c r="I13" s="58">
        <v>86</v>
      </c>
      <c r="J13" s="59">
        <v>90</v>
      </c>
    </row>
    <row r="14" spans="1:10" ht="15.75" customHeight="1">
      <c r="A14" s="182" t="s">
        <v>441</v>
      </c>
      <c r="B14" s="81">
        <v>1175</v>
      </c>
      <c r="C14" s="81">
        <v>616</v>
      </c>
      <c r="D14" s="81">
        <v>559</v>
      </c>
      <c r="E14" s="81">
        <v>1011</v>
      </c>
      <c r="F14" s="81">
        <v>486</v>
      </c>
      <c r="G14" s="81">
        <v>525</v>
      </c>
      <c r="H14" s="81">
        <v>905</v>
      </c>
      <c r="I14" s="81">
        <v>482</v>
      </c>
      <c r="J14" s="82">
        <v>423</v>
      </c>
    </row>
    <row r="15" spans="1:10" ht="7.5" customHeight="1">
      <c r="A15" s="183"/>
      <c r="B15" s="101"/>
      <c r="C15" s="101"/>
      <c r="D15" s="101"/>
      <c r="E15" s="101"/>
      <c r="F15" s="101"/>
      <c r="G15" s="101"/>
      <c r="H15" s="101"/>
      <c r="I15" s="101"/>
      <c r="J15" s="102"/>
    </row>
    <row r="16" spans="1:10" ht="15.75" customHeight="1">
      <c r="A16" s="183">
        <v>5</v>
      </c>
      <c r="B16" s="101">
        <v>222</v>
      </c>
      <c r="C16" s="101">
        <v>119</v>
      </c>
      <c r="D16" s="101">
        <v>103</v>
      </c>
      <c r="E16" s="101">
        <v>226</v>
      </c>
      <c r="F16" s="101">
        <v>93</v>
      </c>
      <c r="G16" s="101">
        <v>133</v>
      </c>
      <c r="H16" s="101">
        <v>169</v>
      </c>
      <c r="I16" s="101">
        <v>99</v>
      </c>
      <c r="J16" s="102">
        <v>70</v>
      </c>
    </row>
    <row r="17" spans="1:10" ht="15.75" customHeight="1">
      <c r="A17" s="183">
        <v>6</v>
      </c>
      <c r="B17" s="101">
        <v>233</v>
      </c>
      <c r="C17" s="101">
        <v>123</v>
      </c>
      <c r="D17" s="101">
        <v>110</v>
      </c>
      <c r="E17" s="101">
        <v>193</v>
      </c>
      <c r="F17" s="101">
        <v>103</v>
      </c>
      <c r="G17" s="101">
        <v>90</v>
      </c>
      <c r="H17" s="101">
        <v>179</v>
      </c>
      <c r="I17" s="101">
        <v>101</v>
      </c>
      <c r="J17" s="102">
        <v>78</v>
      </c>
    </row>
    <row r="18" spans="1:10" ht="15.75" customHeight="1">
      <c r="A18" s="183">
        <v>7</v>
      </c>
      <c r="B18" s="101">
        <v>228</v>
      </c>
      <c r="C18" s="101">
        <v>114</v>
      </c>
      <c r="D18" s="101">
        <v>114</v>
      </c>
      <c r="E18" s="101">
        <v>207</v>
      </c>
      <c r="F18" s="101">
        <v>99</v>
      </c>
      <c r="G18" s="101">
        <v>108</v>
      </c>
      <c r="H18" s="101">
        <v>207</v>
      </c>
      <c r="I18" s="101">
        <v>101</v>
      </c>
      <c r="J18" s="102">
        <v>106</v>
      </c>
    </row>
    <row r="19" spans="1:10" ht="15.75" customHeight="1">
      <c r="A19" s="183">
        <v>8</v>
      </c>
      <c r="B19" s="101">
        <v>240</v>
      </c>
      <c r="C19" s="101">
        <v>129</v>
      </c>
      <c r="D19" s="101">
        <v>111</v>
      </c>
      <c r="E19" s="101">
        <v>185</v>
      </c>
      <c r="F19" s="101">
        <v>101</v>
      </c>
      <c r="G19" s="101">
        <v>84</v>
      </c>
      <c r="H19" s="101">
        <v>170</v>
      </c>
      <c r="I19" s="101">
        <v>92</v>
      </c>
      <c r="J19" s="102">
        <v>78</v>
      </c>
    </row>
    <row r="20" spans="1:10" ht="15.75" customHeight="1">
      <c r="A20" s="184">
        <v>9</v>
      </c>
      <c r="B20" s="58">
        <v>252</v>
      </c>
      <c r="C20" s="58">
        <v>131</v>
      </c>
      <c r="D20" s="58">
        <v>121</v>
      </c>
      <c r="E20" s="58">
        <v>200</v>
      </c>
      <c r="F20" s="58">
        <v>90</v>
      </c>
      <c r="G20" s="58">
        <v>110</v>
      </c>
      <c r="H20" s="58">
        <v>180</v>
      </c>
      <c r="I20" s="58">
        <v>89</v>
      </c>
      <c r="J20" s="59">
        <v>91</v>
      </c>
    </row>
    <row r="21" spans="1:10" ht="15.75" customHeight="1">
      <c r="A21" s="182" t="s">
        <v>442</v>
      </c>
      <c r="B21" s="81">
        <v>1372</v>
      </c>
      <c r="C21" s="81">
        <v>720</v>
      </c>
      <c r="D21" s="81">
        <v>652</v>
      </c>
      <c r="E21" s="81">
        <v>1066</v>
      </c>
      <c r="F21" s="81">
        <v>547</v>
      </c>
      <c r="G21" s="81">
        <v>519</v>
      </c>
      <c r="H21" s="81">
        <v>963</v>
      </c>
      <c r="I21" s="81">
        <v>475</v>
      </c>
      <c r="J21" s="82">
        <v>488</v>
      </c>
    </row>
    <row r="22" spans="1:10" ht="7.5" customHeight="1">
      <c r="A22" s="183"/>
      <c r="B22" s="101"/>
      <c r="C22" s="101"/>
      <c r="D22" s="101"/>
      <c r="E22" s="101"/>
      <c r="F22" s="101"/>
      <c r="G22" s="101"/>
      <c r="H22" s="101"/>
      <c r="I22" s="101"/>
      <c r="J22" s="102"/>
    </row>
    <row r="23" spans="1:10" ht="15.75" customHeight="1">
      <c r="A23" s="183">
        <v>10</v>
      </c>
      <c r="B23" s="101">
        <v>261</v>
      </c>
      <c r="C23" s="101">
        <v>136</v>
      </c>
      <c r="D23" s="101">
        <v>125</v>
      </c>
      <c r="E23" s="101">
        <v>196</v>
      </c>
      <c r="F23" s="101">
        <v>106</v>
      </c>
      <c r="G23" s="101">
        <v>90</v>
      </c>
      <c r="H23" s="101">
        <v>219</v>
      </c>
      <c r="I23" s="101">
        <v>101</v>
      </c>
      <c r="J23" s="102">
        <v>118</v>
      </c>
    </row>
    <row r="24" spans="1:10" ht="15.75" customHeight="1">
      <c r="A24" s="183">
        <v>11</v>
      </c>
      <c r="B24" s="101">
        <v>248</v>
      </c>
      <c r="C24" s="101">
        <v>140</v>
      </c>
      <c r="D24" s="101">
        <v>108</v>
      </c>
      <c r="E24" s="101">
        <v>219</v>
      </c>
      <c r="F24" s="101">
        <v>113</v>
      </c>
      <c r="G24" s="101">
        <v>106</v>
      </c>
      <c r="H24" s="101">
        <v>188</v>
      </c>
      <c r="I24" s="101">
        <v>96</v>
      </c>
      <c r="J24" s="102">
        <v>92</v>
      </c>
    </row>
    <row r="25" spans="1:10" ht="15.75" customHeight="1">
      <c r="A25" s="183">
        <v>12</v>
      </c>
      <c r="B25" s="101">
        <v>301</v>
      </c>
      <c r="C25" s="101">
        <v>156</v>
      </c>
      <c r="D25" s="101">
        <v>145</v>
      </c>
      <c r="E25" s="101">
        <v>201</v>
      </c>
      <c r="F25" s="101">
        <v>96</v>
      </c>
      <c r="G25" s="101">
        <v>105</v>
      </c>
      <c r="H25" s="101">
        <v>190</v>
      </c>
      <c r="I25" s="101">
        <v>95</v>
      </c>
      <c r="J25" s="102">
        <v>95</v>
      </c>
    </row>
    <row r="26" spans="1:10" ht="15.75" customHeight="1">
      <c r="A26" s="183">
        <v>13</v>
      </c>
      <c r="B26" s="101">
        <v>279</v>
      </c>
      <c r="C26" s="101">
        <v>125</v>
      </c>
      <c r="D26" s="101">
        <v>154</v>
      </c>
      <c r="E26" s="101">
        <v>217</v>
      </c>
      <c r="F26" s="101">
        <v>113</v>
      </c>
      <c r="G26" s="101">
        <v>104</v>
      </c>
      <c r="H26" s="101">
        <v>173</v>
      </c>
      <c r="I26" s="101">
        <v>92</v>
      </c>
      <c r="J26" s="102">
        <v>81</v>
      </c>
    </row>
    <row r="27" spans="1:10" ht="15.75" customHeight="1">
      <c r="A27" s="184">
        <v>14</v>
      </c>
      <c r="B27" s="58">
        <v>283</v>
      </c>
      <c r="C27" s="58">
        <v>163</v>
      </c>
      <c r="D27" s="58">
        <v>120</v>
      </c>
      <c r="E27" s="58">
        <v>233</v>
      </c>
      <c r="F27" s="58">
        <v>119</v>
      </c>
      <c r="G27" s="58">
        <v>114</v>
      </c>
      <c r="H27" s="58">
        <v>193</v>
      </c>
      <c r="I27" s="58">
        <v>91</v>
      </c>
      <c r="J27" s="59">
        <v>102</v>
      </c>
    </row>
    <row r="28" spans="1:10" ht="15.75" customHeight="1">
      <c r="A28" s="182" t="s">
        <v>443</v>
      </c>
      <c r="B28" s="81">
        <v>1424</v>
      </c>
      <c r="C28" s="81">
        <v>772</v>
      </c>
      <c r="D28" s="81">
        <v>652</v>
      </c>
      <c r="E28" s="81">
        <v>1172</v>
      </c>
      <c r="F28" s="81">
        <v>648</v>
      </c>
      <c r="G28" s="81">
        <v>524</v>
      </c>
      <c r="H28" s="81">
        <v>875</v>
      </c>
      <c r="I28" s="81">
        <v>465</v>
      </c>
      <c r="J28" s="82">
        <v>410</v>
      </c>
    </row>
    <row r="29" spans="1:10" ht="7.5" customHeight="1">
      <c r="A29" s="183"/>
      <c r="B29" s="101"/>
      <c r="C29" s="101"/>
      <c r="D29" s="101"/>
      <c r="E29" s="101"/>
      <c r="F29" s="101"/>
      <c r="G29" s="101"/>
      <c r="H29" s="101"/>
      <c r="I29" s="101"/>
      <c r="J29" s="102"/>
    </row>
    <row r="30" spans="1:10" ht="15.75" customHeight="1">
      <c r="A30" s="183">
        <v>15</v>
      </c>
      <c r="B30" s="101">
        <v>312</v>
      </c>
      <c r="C30" s="101">
        <v>167</v>
      </c>
      <c r="D30" s="101">
        <v>145</v>
      </c>
      <c r="E30" s="101">
        <v>241</v>
      </c>
      <c r="F30" s="101">
        <v>130</v>
      </c>
      <c r="G30" s="101">
        <v>111</v>
      </c>
      <c r="H30" s="101">
        <v>191</v>
      </c>
      <c r="I30" s="101">
        <v>105</v>
      </c>
      <c r="J30" s="102">
        <v>86</v>
      </c>
    </row>
    <row r="31" spans="1:10" ht="15.75" customHeight="1">
      <c r="A31" s="183">
        <v>16</v>
      </c>
      <c r="B31" s="101">
        <v>311</v>
      </c>
      <c r="C31" s="101">
        <v>168</v>
      </c>
      <c r="D31" s="101">
        <v>143</v>
      </c>
      <c r="E31" s="101">
        <v>216</v>
      </c>
      <c r="F31" s="101">
        <v>126</v>
      </c>
      <c r="G31" s="101">
        <v>90</v>
      </c>
      <c r="H31" s="101">
        <v>201</v>
      </c>
      <c r="I31" s="101">
        <v>103</v>
      </c>
      <c r="J31" s="102">
        <v>98</v>
      </c>
    </row>
    <row r="32" spans="1:10" ht="15.75" customHeight="1">
      <c r="A32" s="183">
        <v>17</v>
      </c>
      <c r="B32" s="101">
        <v>321</v>
      </c>
      <c r="C32" s="101">
        <v>173</v>
      </c>
      <c r="D32" s="101">
        <v>148</v>
      </c>
      <c r="E32" s="101">
        <v>290</v>
      </c>
      <c r="F32" s="101">
        <v>152</v>
      </c>
      <c r="G32" s="101">
        <v>138</v>
      </c>
      <c r="H32" s="101">
        <v>199</v>
      </c>
      <c r="I32" s="101">
        <v>97</v>
      </c>
      <c r="J32" s="102">
        <v>102</v>
      </c>
    </row>
    <row r="33" spans="1:10" ht="15.75" customHeight="1">
      <c r="A33" s="183">
        <v>18</v>
      </c>
      <c r="B33" s="101">
        <v>263</v>
      </c>
      <c r="C33" s="101">
        <v>136</v>
      </c>
      <c r="D33" s="101">
        <v>127</v>
      </c>
      <c r="E33" s="101">
        <v>232</v>
      </c>
      <c r="F33" s="101">
        <v>119</v>
      </c>
      <c r="G33" s="101">
        <v>113</v>
      </c>
      <c r="H33" s="101">
        <v>155</v>
      </c>
      <c r="I33" s="101">
        <v>85</v>
      </c>
      <c r="J33" s="102">
        <v>70</v>
      </c>
    </row>
    <row r="34" spans="1:10" ht="15.75" customHeight="1">
      <c r="A34" s="184">
        <v>19</v>
      </c>
      <c r="B34" s="58">
        <v>217</v>
      </c>
      <c r="C34" s="58">
        <v>128</v>
      </c>
      <c r="D34" s="58">
        <v>89</v>
      </c>
      <c r="E34" s="58">
        <v>193</v>
      </c>
      <c r="F34" s="58">
        <v>121</v>
      </c>
      <c r="G34" s="58">
        <v>72</v>
      </c>
      <c r="H34" s="58">
        <v>129</v>
      </c>
      <c r="I34" s="58">
        <v>75</v>
      </c>
      <c r="J34" s="59">
        <v>54</v>
      </c>
    </row>
    <row r="35" spans="1:10" ht="15.75" customHeight="1">
      <c r="A35" s="182" t="s">
        <v>444</v>
      </c>
      <c r="B35" s="81">
        <v>1219</v>
      </c>
      <c r="C35" s="81">
        <v>717</v>
      </c>
      <c r="D35" s="81">
        <v>502</v>
      </c>
      <c r="E35" s="81">
        <v>1070</v>
      </c>
      <c r="F35" s="81">
        <v>617</v>
      </c>
      <c r="G35" s="81">
        <v>453</v>
      </c>
      <c r="H35" s="81">
        <v>871</v>
      </c>
      <c r="I35" s="81">
        <v>511</v>
      </c>
      <c r="J35" s="82">
        <v>360</v>
      </c>
    </row>
    <row r="36" spans="1:10" ht="7.5" customHeight="1">
      <c r="A36" s="183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ht="15.75" customHeight="1">
      <c r="A37" s="183">
        <v>20</v>
      </c>
      <c r="B37" s="101">
        <v>226</v>
      </c>
      <c r="C37" s="101">
        <v>138</v>
      </c>
      <c r="D37" s="101">
        <v>88</v>
      </c>
      <c r="E37" s="101">
        <v>182</v>
      </c>
      <c r="F37" s="101">
        <v>106</v>
      </c>
      <c r="G37" s="101">
        <v>76</v>
      </c>
      <c r="H37" s="101">
        <v>157</v>
      </c>
      <c r="I37" s="101">
        <v>93</v>
      </c>
      <c r="J37" s="102">
        <v>64</v>
      </c>
    </row>
    <row r="38" spans="1:10" ht="15.75" customHeight="1">
      <c r="A38" s="183">
        <v>21</v>
      </c>
      <c r="B38" s="101">
        <v>238</v>
      </c>
      <c r="C38" s="101">
        <v>152</v>
      </c>
      <c r="D38" s="101">
        <v>86</v>
      </c>
      <c r="E38" s="101">
        <v>203</v>
      </c>
      <c r="F38" s="101">
        <v>111</v>
      </c>
      <c r="G38" s="101">
        <v>92</v>
      </c>
      <c r="H38" s="101">
        <v>147</v>
      </c>
      <c r="I38" s="101">
        <v>90</v>
      </c>
      <c r="J38" s="102">
        <v>57</v>
      </c>
    </row>
    <row r="39" spans="1:10" ht="15.75" customHeight="1">
      <c r="A39" s="183">
        <v>22</v>
      </c>
      <c r="B39" s="101">
        <v>224</v>
      </c>
      <c r="C39" s="101">
        <v>132</v>
      </c>
      <c r="D39" s="101">
        <v>92</v>
      </c>
      <c r="E39" s="101">
        <v>235</v>
      </c>
      <c r="F39" s="101">
        <v>149</v>
      </c>
      <c r="G39" s="101">
        <v>86</v>
      </c>
      <c r="H39" s="101">
        <v>172</v>
      </c>
      <c r="I39" s="101">
        <v>104</v>
      </c>
      <c r="J39" s="102">
        <v>68</v>
      </c>
    </row>
    <row r="40" spans="1:10" ht="15.75" customHeight="1">
      <c r="A40" s="183">
        <v>23</v>
      </c>
      <c r="B40" s="101">
        <v>234</v>
      </c>
      <c r="C40" s="101">
        <v>120</v>
      </c>
      <c r="D40" s="101">
        <v>114</v>
      </c>
      <c r="E40" s="101">
        <v>234</v>
      </c>
      <c r="F40" s="101">
        <v>130</v>
      </c>
      <c r="G40" s="101">
        <v>104</v>
      </c>
      <c r="H40" s="101">
        <v>190</v>
      </c>
      <c r="I40" s="101">
        <v>103</v>
      </c>
      <c r="J40" s="102">
        <v>87</v>
      </c>
    </row>
    <row r="41" spans="1:10" ht="15.75" customHeight="1">
      <c r="A41" s="184">
        <v>24</v>
      </c>
      <c r="B41" s="58">
        <v>297</v>
      </c>
      <c r="C41" s="58">
        <v>175</v>
      </c>
      <c r="D41" s="58">
        <v>122</v>
      </c>
      <c r="E41" s="58">
        <v>216</v>
      </c>
      <c r="F41" s="58">
        <v>121</v>
      </c>
      <c r="G41" s="58">
        <v>95</v>
      </c>
      <c r="H41" s="58">
        <v>205</v>
      </c>
      <c r="I41" s="58">
        <v>121</v>
      </c>
      <c r="J41" s="59">
        <v>84</v>
      </c>
    </row>
    <row r="42" spans="1:10" ht="15.75" customHeight="1">
      <c r="A42" s="182" t="s">
        <v>445</v>
      </c>
      <c r="B42" s="81">
        <v>1447</v>
      </c>
      <c r="C42" s="81">
        <v>756</v>
      </c>
      <c r="D42" s="81">
        <v>691</v>
      </c>
      <c r="E42" s="81">
        <v>1210</v>
      </c>
      <c r="F42" s="81">
        <v>639</v>
      </c>
      <c r="G42" s="81">
        <v>571</v>
      </c>
      <c r="H42" s="81">
        <v>1041</v>
      </c>
      <c r="I42" s="81">
        <v>559</v>
      </c>
      <c r="J42" s="82">
        <v>482</v>
      </c>
    </row>
    <row r="43" spans="1:10" ht="7.5" customHeight="1">
      <c r="A43" s="183"/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ht="15.75" customHeight="1">
      <c r="A44" s="183">
        <v>25</v>
      </c>
      <c r="B44" s="101">
        <v>303</v>
      </c>
      <c r="C44" s="101">
        <v>168</v>
      </c>
      <c r="D44" s="101">
        <v>135</v>
      </c>
      <c r="E44" s="101">
        <v>217</v>
      </c>
      <c r="F44" s="101">
        <v>115</v>
      </c>
      <c r="G44" s="101">
        <v>102</v>
      </c>
      <c r="H44" s="101">
        <v>180</v>
      </c>
      <c r="I44" s="101">
        <v>105</v>
      </c>
      <c r="J44" s="102">
        <v>75</v>
      </c>
    </row>
    <row r="45" spans="1:10" ht="15.75" customHeight="1">
      <c r="A45" s="183">
        <v>26</v>
      </c>
      <c r="B45" s="101">
        <v>296</v>
      </c>
      <c r="C45" s="101">
        <v>175</v>
      </c>
      <c r="D45" s="101">
        <v>121</v>
      </c>
      <c r="E45" s="101">
        <v>233</v>
      </c>
      <c r="F45" s="101">
        <v>127</v>
      </c>
      <c r="G45" s="101">
        <v>106</v>
      </c>
      <c r="H45" s="101">
        <v>197</v>
      </c>
      <c r="I45" s="101">
        <v>105</v>
      </c>
      <c r="J45" s="102">
        <v>92</v>
      </c>
    </row>
    <row r="46" spans="1:10" ht="15.75" customHeight="1">
      <c r="A46" s="183">
        <v>27</v>
      </c>
      <c r="B46" s="101">
        <v>305</v>
      </c>
      <c r="C46" s="101">
        <v>157</v>
      </c>
      <c r="D46" s="101">
        <v>148</v>
      </c>
      <c r="E46" s="101">
        <v>237</v>
      </c>
      <c r="F46" s="101">
        <v>121</v>
      </c>
      <c r="G46" s="101">
        <v>116</v>
      </c>
      <c r="H46" s="101">
        <v>219</v>
      </c>
      <c r="I46" s="101">
        <v>118</v>
      </c>
      <c r="J46" s="102">
        <v>101</v>
      </c>
    </row>
    <row r="47" spans="1:10" ht="15.75" customHeight="1">
      <c r="A47" s="183">
        <v>28</v>
      </c>
      <c r="B47" s="101">
        <v>280</v>
      </c>
      <c r="C47" s="101">
        <v>133</v>
      </c>
      <c r="D47" s="101">
        <v>147</v>
      </c>
      <c r="E47" s="101">
        <v>243</v>
      </c>
      <c r="F47" s="101">
        <v>118</v>
      </c>
      <c r="G47" s="101">
        <v>125</v>
      </c>
      <c r="H47" s="101">
        <v>232</v>
      </c>
      <c r="I47" s="101">
        <v>116</v>
      </c>
      <c r="J47" s="102">
        <v>116</v>
      </c>
    </row>
    <row r="48" spans="1:10" ht="15.75" customHeight="1">
      <c r="A48" s="184">
        <v>29</v>
      </c>
      <c r="B48" s="58">
        <v>263</v>
      </c>
      <c r="C48" s="58">
        <v>123</v>
      </c>
      <c r="D48" s="58">
        <v>140</v>
      </c>
      <c r="E48" s="58">
        <v>280</v>
      </c>
      <c r="F48" s="58">
        <v>158</v>
      </c>
      <c r="G48" s="58">
        <v>122</v>
      </c>
      <c r="H48" s="58">
        <v>213</v>
      </c>
      <c r="I48" s="58">
        <v>115</v>
      </c>
      <c r="J48" s="59">
        <v>98</v>
      </c>
    </row>
    <row r="49" spans="1:11" ht="15.75" customHeight="1">
      <c r="A49" s="182" t="s">
        <v>446</v>
      </c>
      <c r="B49" s="81">
        <v>1400</v>
      </c>
      <c r="C49" s="81">
        <v>710</v>
      </c>
      <c r="D49" s="81">
        <v>690</v>
      </c>
      <c r="E49" s="81">
        <v>1410</v>
      </c>
      <c r="F49" s="81">
        <v>720</v>
      </c>
      <c r="G49" s="81">
        <v>690</v>
      </c>
      <c r="H49" s="81">
        <v>1178</v>
      </c>
      <c r="I49" s="81">
        <v>599</v>
      </c>
      <c r="J49" s="82">
        <v>579</v>
      </c>
    </row>
    <row r="50" spans="1:11" ht="7.5" customHeight="1">
      <c r="A50" s="183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1" ht="15.75" customHeight="1">
      <c r="A51" s="183">
        <v>30</v>
      </c>
      <c r="B51" s="101">
        <v>286</v>
      </c>
      <c r="C51" s="101">
        <v>138</v>
      </c>
      <c r="D51" s="101">
        <v>148</v>
      </c>
      <c r="E51" s="101">
        <v>268</v>
      </c>
      <c r="F51" s="101">
        <v>153</v>
      </c>
      <c r="G51" s="101">
        <v>115</v>
      </c>
      <c r="H51" s="101">
        <v>210</v>
      </c>
      <c r="I51" s="101">
        <v>105</v>
      </c>
      <c r="J51" s="102">
        <v>105</v>
      </c>
    </row>
    <row r="52" spans="1:11" ht="15.75" customHeight="1">
      <c r="A52" s="183">
        <v>31</v>
      </c>
      <c r="B52" s="101">
        <v>276</v>
      </c>
      <c r="C52" s="101">
        <v>145</v>
      </c>
      <c r="D52" s="101">
        <v>131</v>
      </c>
      <c r="E52" s="101">
        <v>298</v>
      </c>
      <c r="F52" s="101">
        <v>165</v>
      </c>
      <c r="G52" s="101">
        <v>133</v>
      </c>
      <c r="H52" s="101">
        <v>247</v>
      </c>
      <c r="I52" s="101">
        <v>124</v>
      </c>
      <c r="J52" s="102">
        <v>123</v>
      </c>
    </row>
    <row r="53" spans="1:11" ht="15.75" customHeight="1">
      <c r="A53" s="183">
        <v>32</v>
      </c>
      <c r="B53" s="101">
        <v>285</v>
      </c>
      <c r="C53" s="101">
        <v>149</v>
      </c>
      <c r="D53" s="101">
        <v>136</v>
      </c>
      <c r="E53" s="101">
        <v>298</v>
      </c>
      <c r="F53" s="101">
        <v>148</v>
      </c>
      <c r="G53" s="101">
        <v>150</v>
      </c>
      <c r="H53" s="101">
        <v>237</v>
      </c>
      <c r="I53" s="101">
        <v>118</v>
      </c>
      <c r="J53" s="102">
        <v>119</v>
      </c>
    </row>
    <row r="54" spans="1:11" ht="15.75" customHeight="1">
      <c r="A54" s="183">
        <v>33</v>
      </c>
      <c r="B54" s="101">
        <v>307</v>
      </c>
      <c r="C54" s="101">
        <v>152</v>
      </c>
      <c r="D54" s="101">
        <v>155</v>
      </c>
      <c r="E54" s="101">
        <v>272</v>
      </c>
      <c r="F54" s="101">
        <v>131</v>
      </c>
      <c r="G54" s="101">
        <v>141</v>
      </c>
      <c r="H54" s="101">
        <v>234</v>
      </c>
      <c r="I54" s="101">
        <v>113</v>
      </c>
      <c r="J54" s="102">
        <v>121</v>
      </c>
    </row>
    <row r="55" spans="1:11" ht="15.75" customHeight="1" thickBot="1">
      <c r="A55" s="185">
        <v>34</v>
      </c>
      <c r="B55" s="83">
        <v>246</v>
      </c>
      <c r="C55" s="83">
        <v>126</v>
      </c>
      <c r="D55" s="83">
        <v>120</v>
      </c>
      <c r="E55" s="83">
        <v>274</v>
      </c>
      <c r="F55" s="83">
        <v>123</v>
      </c>
      <c r="G55" s="83">
        <v>151</v>
      </c>
      <c r="H55" s="83">
        <v>250</v>
      </c>
      <c r="I55" s="83">
        <v>139</v>
      </c>
      <c r="J55" s="84">
        <v>111</v>
      </c>
    </row>
    <row r="56" spans="1:11" ht="22.5" customHeight="1"/>
    <row r="57" spans="1:11" ht="22.5" customHeight="1" thickBot="1">
      <c r="A57" s="4"/>
    </row>
    <row r="58" spans="1:11" ht="14.25" customHeight="1">
      <c r="A58" s="466" t="s">
        <v>404</v>
      </c>
      <c r="B58" s="450" t="s">
        <v>724</v>
      </c>
      <c r="C58" s="450"/>
      <c r="D58" s="450"/>
      <c r="E58" s="450" t="s">
        <v>725</v>
      </c>
      <c r="F58" s="450"/>
      <c r="G58" s="450"/>
      <c r="H58" s="564" t="s">
        <v>722</v>
      </c>
      <c r="I58" s="564"/>
      <c r="J58" s="565"/>
    </row>
    <row r="59" spans="1:11">
      <c r="A59" s="467"/>
      <c r="B59" s="15" t="s">
        <v>47</v>
      </c>
      <c r="C59" s="15" t="s">
        <v>281</v>
      </c>
      <c r="D59" s="15" t="s">
        <v>280</v>
      </c>
      <c r="E59" s="15" t="s">
        <v>282</v>
      </c>
      <c r="F59" s="15" t="s">
        <v>281</v>
      </c>
      <c r="G59" s="15" t="s">
        <v>280</v>
      </c>
      <c r="H59" s="236" t="s">
        <v>282</v>
      </c>
      <c r="I59" s="236" t="s">
        <v>281</v>
      </c>
      <c r="J59" s="27" t="s">
        <v>7</v>
      </c>
    </row>
    <row r="60" spans="1:11" ht="7.5" customHeight="1">
      <c r="A60" s="54"/>
      <c r="B60" s="39" t="s">
        <v>24</v>
      </c>
      <c r="C60" s="39" t="s">
        <v>24</v>
      </c>
      <c r="D60" s="39" t="s">
        <v>24</v>
      </c>
      <c r="E60" s="39" t="s">
        <v>24</v>
      </c>
      <c r="F60" s="39" t="s">
        <v>24</v>
      </c>
      <c r="G60" s="39" t="s">
        <v>149</v>
      </c>
      <c r="H60" s="39" t="s">
        <v>726</v>
      </c>
      <c r="I60" s="39" t="s">
        <v>726</v>
      </c>
      <c r="J60" s="40" t="s">
        <v>727</v>
      </c>
    </row>
    <row r="61" spans="1:11" ht="15.75" customHeight="1">
      <c r="A61" s="186" t="s">
        <v>525</v>
      </c>
      <c r="B61" s="101">
        <v>1606</v>
      </c>
      <c r="C61" s="101">
        <v>799</v>
      </c>
      <c r="D61" s="101">
        <v>807</v>
      </c>
      <c r="E61" s="101">
        <v>1313</v>
      </c>
      <c r="F61" s="101">
        <v>658</v>
      </c>
      <c r="G61" s="101">
        <v>655</v>
      </c>
      <c r="H61" s="101">
        <v>1309</v>
      </c>
      <c r="I61" s="101">
        <v>669</v>
      </c>
      <c r="J61" s="102">
        <v>640</v>
      </c>
      <c r="K61" s="30"/>
    </row>
    <row r="62" spans="1:11" ht="7.5" customHeight="1">
      <c r="A62" s="186"/>
      <c r="B62" s="101"/>
      <c r="C62" s="101"/>
      <c r="D62" s="101"/>
      <c r="E62" s="101"/>
      <c r="F62" s="101"/>
      <c r="G62" s="101"/>
      <c r="H62" s="101"/>
      <c r="I62" s="101"/>
      <c r="J62" s="102"/>
    </row>
    <row r="63" spans="1:11" ht="15.75" customHeight="1">
      <c r="A63" s="186">
        <v>35</v>
      </c>
      <c r="B63" s="101">
        <v>317</v>
      </c>
      <c r="C63" s="101">
        <v>159</v>
      </c>
      <c r="D63" s="101">
        <v>158</v>
      </c>
      <c r="E63" s="101">
        <v>285</v>
      </c>
      <c r="F63" s="101">
        <v>135</v>
      </c>
      <c r="G63" s="101">
        <v>150</v>
      </c>
      <c r="H63" s="101">
        <v>268</v>
      </c>
      <c r="I63" s="101">
        <v>154</v>
      </c>
      <c r="J63" s="102">
        <v>114</v>
      </c>
    </row>
    <row r="64" spans="1:11" ht="15.75" customHeight="1">
      <c r="A64" s="186">
        <v>36</v>
      </c>
      <c r="B64" s="101">
        <v>309</v>
      </c>
      <c r="C64" s="101">
        <v>148</v>
      </c>
      <c r="D64" s="101">
        <v>161</v>
      </c>
      <c r="E64" s="101">
        <v>265</v>
      </c>
      <c r="F64" s="101">
        <v>143</v>
      </c>
      <c r="G64" s="101">
        <v>122</v>
      </c>
      <c r="H64" s="101">
        <v>252</v>
      </c>
      <c r="I64" s="101">
        <v>133</v>
      </c>
      <c r="J64" s="102">
        <v>119</v>
      </c>
    </row>
    <row r="65" spans="1:10" ht="15.75" customHeight="1">
      <c r="A65" s="186">
        <v>37</v>
      </c>
      <c r="B65" s="101">
        <v>339</v>
      </c>
      <c r="C65" s="101">
        <v>185</v>
      </c>
      <c r="D65" s="101">
        <v>154</v>
      </c>
      <c r="E65" s="101">
        <v>253</v>
      </c>
      <c r="F65" s="101">
        <v>126</v>
      </c>
      <c r="G65" s="101">
        <v>127</v>
      </c>
      <c r="H65" s="101">
        <v>283</v>
      </c>
      <c r="I65" s="101">
        <v>143</v>
      </c>
      <c r="J65" s="102">
        <v>140</v>
      </c>
    </row>
    <row r="66" spans="1:10" ht="15.75" customHeight="1">
      <c r="A66" s="186">
        <v>38</v>
      </c>
      <c r="B66" s="101">
        <v>306</v>
      </c>
      <c r="C66" s="101">
        <v>145</v>
      </c>
      <c r="D66" s="101">
        <v>161</v>
      </c>
      <c r="E66" s="101">
        <v>276</v>
      </c>
      <c r="F66" s="101">
        <v>135</v>
      </c>
      <c r="G66" s="101">
        <v>141</v>
      </c>
      <c r="H66" s="101">
        <v>246</v>
      </c>
      <c r="I66" s="101">
        <v>117</v>
      </c>
      <c r="J66" s="102">
        <v>129</v>
      </c>
    </row>
    <row r="67" spans="1:10" ht="15.75" customHeight="1">
      <c r="A67" s="125">
        <v>39</v>
      </c>
      <c r="B67" s="58">
        <v>335</v>
      </c>
      <c r="C67" s="58">
        <v>162</v>
      </c>
      <c r="D67" s="58">
        <v>173</v>
      </c>
      <c r="E67" s="58">
        <v>234</v>
      </c>
      <c r="F67" s="58">
        <v>119</v>
      </c>
      <c r="G67" s="58">
        <v>115</v>
      </c>
      <c r="H67" s="58">
        <v>260</v>
      </c>
      <c r="I67" s="58">
        <v>122</v>
      </c>
      <c r="J67" s="59">
        <v>138</v>
      </c>
    </row>
    <row r="68" spans="1:10" ht="15.75" customHeight="1">
      <c r="A68" s="129" t="s">
        <v>447</v>
      </c>
      <c r="B68" s="81">
        <v>1531</v>
      </c>
      <c r="C68" s="81">
        <v>781</v>
      </c>
      <c r="D68" s="81">
        <v>750</v>
      </c>
      <c r="E68" s="81">
        <v>1460</v>
      </c>
      <c r="F68" s="81">
        <v>703</v>
      </c>
      <c r="G68" s="81">
        <v>757</v>
      </c>
      <c r="H68" s="81">
        <v>1245</v>
      </c>
      <c r="I68" s="81">
        <v>607</v>
      </c>
      <c r="J68" s="82">
        <v>638</v>
      </c>
    </row>
    <row r="69" spans="1:10" ht="7.5" customHeight="1">
      <c r="A69" s="186"/>
      <c r="B69" s="101"/>
      <c r="C69" s="101"/>
      <c r="D69" s="101"/>
      <c r="E69" s="101"/>
      <c r="F69" s="101"/>
      <c r="G69" s="101"/>
      <c r="H69" s="101"/>
      <c r="I69" s="101"/>
      <c r="J69" s="102"/>
    </row>
    <row r="70" spans="1:10" ht="15.75" customHeight="1">
      <c r="A70" s="186">
        <v>40</v>
      </c>
      <c r="B70" s="101">
        <v>310</v>
      </c>
      <c r="C70" s="101">
        <v>165</v>
      </c>
      <c r="D70" s="101">
        <v>145</v>
      </c>
      <c r="E70" s="101">
        <v>292</v>
      </c>
      <c r="F70" s="101">
        <v>140</v>
      </c>
      <c r="G70" s="101">
        <v>152</v>
      </c>
      <c r="H70" s="101">
        <v>267</v>
      </c>
      <c r="I70" s="101">
        <v>117</v>
      </c>
      <c r="J70" s="102">
        <v>150</v>
      </c>
    </row>
    <row r="71" spans="1:10" ht="15.75" customHeight="1">
      <c r="A71" s="186">
        <v>41</v>
      </c>
      <c r="B71" s="101">
        <v>334</v>
      </c>
      <c r="C71" s="101">
        <v>162</v>
      </c>
      <c r="D71" s="101">
        <v>172</v>
      </c>
      <c r="E71" s="101">
        <v>278</v>
      </c>
      <c r="F71" s="101">
        <v>133</v>
      </c>
      <c r="G71" s="101">
        <v>145</v>
      </c>
      <c r="H71" s="101">
        <v>250</v>
      </c>
      <c r="I71" s="101">
        <v>129</v>
      </c>
      <c r="J71" s="102">
        <v>121</v>
      </c>
    </row>
    <row r="72" spans="1:10" ht="15.75" customHeight="1">
      <c r="A72" s="186">
        <v>42</v>
      </c>
      <c r="B72" s="101">
        <v>309</v>
      </c>
      <c r="C72" s="101">
        <v>163</v>
      </c>
      <c r="D72" s="101">
        <v>146</v>
      </c>
      <c r="E72" s="101">
        <v>294</v>
      </c>
      <c r="F72" s="101">
        <v>151</v>
      </c>
      <c r="G72" s="101">
        <v>143</v>
      </c>
      <c r="H72" s="101">
        <v>243</v>
      </c>
      <c r="I72" s="101">
        <v>118</v>
      </c>
      <c r="J72" s="102">
        <v>125</v>
      </c>
    </row>
    <row r="73" spans="1:10" ht="15.75" customHeight="1">
      <c r="A73" s="186">
        <v>43</v>
      </c>
      <c r="B73" s="101">
        <v>284</v>
      </c>
      <c r="C73" s="101">
        <v>150</v>
      </c>
      <c r="D73" s="101">
        <v>134</v>
      </c>
      <c r="E73" s="101">
        <v>284</v>
      </c>
      <c r="F73" s="101">
        <v>132</v>
      </c>
      <c r="G73" s="101">
        <v>152</v>
      </c>
      <c r="H73" s="101">
        <v>256</v>
      </c>
      <c r="I73" s="101">
        <v>127</v>
      </c>
      <c r="J73" s="102">
        <v>129</v>
      </c>
    </row>
    <row r="74" spans="1:10" ht="15.75" customHeight="1">
      <c r="A74" s="125">
        <v>44</v>
      </c>
      <c r="B74" s="58">
        <v>294</v>
      </c>
      <c r="C74" s="58">
        <v>141</v>
      </c>
      <c r="D74" s="58">
        <v>153</v>
      </c>
      <c r="E74" s="58">
        <v>312</v>
      </c>
      <c r="F74" s="58">
        <v>147</v>
      </c>
      <c r="G74" s="58">
        <v>165</v>
      </c>
      <c r="H74" s="58">
        <v>229</v>
      </c>
      <c r="I74" s="58">
        <v>116</v>
      </c>
      <c r="J74" s="59">
        <v>113</v>
      </c>
    </row>
    <row r="75" spans="1:10" ht="15.75" customHeight="1">
      <c r="A75" s="129" t="s">
        <v>448</v>
      </c>
      <c r="B75" s="81">
        <v>1755</v>
      </c>
      <c r="C75" s="81">
        <v>863</v>
      </c>
      <c r="D75" s="81">
        <v>892</v>
      </c>
      <c r="E75" s="81">
        <v>1459</v>
      </c>
      <c r="F75" s="81">
        <v>739</v>
      </c>
      <c r="G75" s="81">
        <v>720</v>
      </c>
      <c r="H75" s="81">
        <v>1425</v>
      </c>
      <c r="I75" s="81">
        <v>690</v>
      </c>
      <c r="J75" s="82">
        <v>735</v>
      </c>
    </row>
    <row r="76" spans="1:10" ht="7.5" customHeight="1">
      <c r="A76" s="186"/>
      <c r="B76" s="101"/>
      <c r="C76" s="101"/>
      <c r="D76" s="101"/>
      <c r="E76" s="101"/>
      <c r="F76" s="101"/>
      <c r="G76" s="101"/>
      <c r="H76" s="101"/>
      <c r="I76" s="101"/>
      <c r="J76" s="102"/>
    </row>
    <row r="77" spans="1:10" ht="15.75" customHeight="1">
      <c r="A77" s="186">
        <v>45</v>
      </c>
      <c r="B77" s="101">
        <v>295</v>
      </c>
      <c r="C77" s="101">
        <v>143</v>
      </c>
      <c r="D77" s="101">
        <v>152</v>
      </c>
      <c r="E77" s="101">
        <v>305</v>
      </c>
      <c r="F77" s="101">
        <v>167</v>
      </c>
      <c r="G77" s="101">
        <v>138</v>
      </c>
      <c r="H77" s="101">
        <v>278</v>
      </c>
      <c r="I77" s="101">
        <v>130</v>
      </c>
      <c r="J77" s="102">
        <v>148</v>
      </c>
    </row>
    <row r="78" spans="1:10" ht="15.75" customHeight="1">
      <c r="A78" s="186">
        <v>46</v>
      </c>
      <c r="B78" s="101">
        <v>304</v>
      </c>
      <c r="C78" s="101">
        <v>152</v>
      </c>
      <c r="D78" s="101">
        <v>152</v>
      </c>
      <c r="E78" s="101">
        <v>312</v>
      </c>
      <c r="F78" s="101">
        <v>145</v>
      </c>
      <c r="G78" s="101">
        <v>167</v>
      </c>
      <c r="H78" s="101">
        <v>289</v>
      </c>
      <c r="I78" s="101">
        <v>141</v>
      </c>
      <c r="J78" s="102">
        <v>148</v>
      </c>
    </row>
    <row r="79" spans="1:10" ht="15.75" customHeight="1">
      <c r="A79" s="186">
        <v>47</v>
      </c>
      <c r="B79" s="101">
        <v>367</v>
      </c>
      <c r="C79" s="101">
        <v>189</v>
      </c>
      <c r="D79" s="101">
        <v>178</v>
      </c>
      <c r="E79" s="101">
        <v>283</v>
      </c>
      <c r="F79" s="101">
        <v>152</v>
      </c>
      <c r="G79" s="101">
        <v>131</v>
      </c>
      <c r="H79" s="101">
        <v>284</v>
      </c>
      <c r="I79" s="101">
        <v>149</v>
      </c>
      <c r="J79" s="102">
        <v>135</v>
      </c>
    </row>
    <row r="80" spans="1:10" ht="15.75" customHeight="1">
      <c r="A80" s="186">
        <v>48</v>
      </c>
      <c r="B80" s="101">
        <v>389</v>
      </c>
      <c r="C80" s="101">
        <v>178</v>
      </c>
      <c r="D80" s="101">
        <v>211</v>
      </c>
      <c r="E80" s="101">
        <v>268</v>
      </c>
      <c r="F80" s="101">
        <v>137</v>
      </c>
      <c r="G80" s="101">
        <v>131</v>
      </c>
      <c r="H80" s="101">
        <v>274</v>
      </c>
      <c r="I80" s="101">
        <v>126</v>
      </c>
      <c r="J80" s="102">
        <v>148</v>
      </c>
    </row>
    <row r="81" spans="1:10" ht="15.75" customHeight="1">
      <c r="A81" s="125">
        <v>49</v>
      </c>
      <c r="B81" s="58">
        <v>400</v>
      </c>
      <c r="C81" s="58">
        <v>201</v>
      </c>
      <c r="D81" s="58">
        <v>199</v>
      </c>
      <c r="E81" s="58">
        <v>291</v>
      </c>
      <c r="F81" s="58">
        <v>138</v>
      </c>
      <c r="G81" s="58">
        <v>153</v>
      </c>
      <c r="H81" s="58">
        <v>300</v>
      </c>
      <c r="I81" s="58">
        <v>144</v>
      </c>
      <c r="J81" s="59">
        <v>156</v>
      </c>
    </row>
    <row r="82" spans="1:10" ht="15.75" customHeight="1">
      <c r="A82" s="129" t="s">
        <v>449</v>
      </c>
      <c r="B82" s="81">
        <v>2000</v>
      </c>
      <c r="C82" s="81">
        <v>982</v>
      </c>
      <c r="D82" s="81">
        <v>1018</v>
      </c>
      <c r="E82" s="81">
        <v>1723</v>
      </c>
      <c r="F82" s="81">
        <v>837</v>
      </c>
      <c r="G82" s="81">
        <v>886</v>
      </c>
      <c r="H82" s="81">
        <v>1432</v>
      </c>
      <c r="I82" s="81">
        <v>716</v>
      </c>
      <c r="J82" s="82">
        <v>716</v>
      </c>
    </row>
    <row r="83" spans="1:10" ht="7.5" customHeight="1">
      <c r="A83" s="186"/>
      <c r="B83" s="101"/>
      <c r="C83" s="101"/>
      <c r="D83" s="101"/>
      <c r="E83" s="101"/>
      <c r="F83" s="101"/>
      <c r="G83" s="101"/>
      <c r="H83" s="101"/>
      <c r="I83" s="101"/>
      <c r="J83" s="102"/>
    </row>
    <row r="84" spans="1:10" ht="15.75" customHeight="1">
      <c r="A84" s="186">
        <v>50</v>
      </c>
      <c r="B84" s="101">
        <v>410</v>
      </c>
      <c r="C84" s="101">
        <v>199</v>
      </c>
      <c r="D84" s="101">
        <v>211</v>
      </c>
      <c r="E84" s="101">
        <v>286</v>
      </c>
      <c r="F84" s="101">
        <v>135</v>
      </c>
      <c r="G84" s="101">
        <v>151</v>
      </c>
      <c r="H84" s="101">
        <v>291</v>
      </c>
      <c r="I84" s="101">
        <v>148</v>
      </c>
      <c r="J84" s="102">
        <v>143</v>
      </c>
    </row>
    <row r="85" spans="1:10" ht="15.75" customHeight="1">
      <c r="A85" s="186">
        <v>51</v>
      </c>
      <c r="B85" s="101">
        <v>481</v>
      </c>
      <c r="C85" s="101">
        <v>237</v>
      </c>
      <c r="D85" s="101">
        <v>244</v>
      </c>
      <c r="E85" s="101">
        <v>297</v>
      </c>
      <c r="F85" s="101">
        <v>143</v>
      </c>
      <c r="G85" s="101">
        <v>154</v>
      </c>
      <c r="H85" s="101">
        <v>312</v>
      </c>
      <c r="I85" s="101">
        <v>144</v>
      </c>
      <c r="J85" s="102">
        <v>168</v>
      </c>
    </row>
    <row r="86" spans="1:10" ht="15.75" customHeight="1">
      <c r="A86" s="186">
        <v>52</v>
      </c>
      <c r="B86" s="101">
        <v>408</v>
      </c>
      <c r="C86" s="101">
        <v>196</v>
      </c>
      <c r="D86" s="101">
        <v>212</v>
      </c>
      <c r="E86" s="101">
        <v>365</v>
      </c>
      <c r="F86" s="101">
        <v>187</v>
      </c>
      <c r="G86" s="101">
        <v>178</v>
      </c>
      <c r="H86" s="101">
        <v>282</v>
      </c>
      <c r="I86" s="101">
        <v>153</v>
      </c>
      <c r="J86" s="102">
        <v>129</v>
      </c>
    </row>
    <row r="87" spans="1:10" ht="15.75" customHeight="1">
      <c r="A87" s="186">
        <v>53</v>
      </c>
      <c r="B87" s="101">
        <v>383</v>
      </c>
      <c r="C87" s="101">
        <v>180</v>
      </c>
      <c r="D87" s="101">
        <v>203</v>
      </c>
      <c r="E87" s="101">
        <v>368</v>
      </c>
      <c r="F87" s="101">
        <v>167</v>
      </c>
      <c r="G87" s="101">
        <v>201</v>
      </c>
      <c r="H87" s="101">
        <v>267</v>
      </c>
      <c r="I87" s="101">
        <v>137</v>
      </c>
      <c r="J87" s="102">
        <v>130</v>
      </c>
    </row>
    <row r="88" spans="1:10" ht="15.75" customHeight="1">
      <c r="A88" s="125">
        <v>54</v>
      </c>
      <c r="B88" s="58">
        <v>318</v>
      </c>
      <c r="C88" s="58">
        <v>170</v>
      </c>
      <c r="D88" s="58">
        <v>148</v>
      </c>
      <c r="E88" s="58">
        <v>407</v>
      </c>
      <c r="F88" s="58">
        <v>205</v>
      </c>
      <c r="G88" s="58">
        <v>202</v>
      </c>
      <c r="H88" s="58">
        <v>280</v>
      </c>
      <c r="I88" s="58">
        <v>134</v>
      </c>
      <c r="J88" s="59">
        <v>146</v>
      </c>
    </row>
    <row r="89" spans="1:10" ht="15.75" customHeight="1">
      <c r="A89" s="129" t="s">
        <v>450</v>
      </c>
      <c r="B89" s="81">
        <v>1528</v>
      </c>
      <c r="C89" s="81">
        <v>699</v>
      </c>
      <c r="D89" s="81">
        <v>829</v>
      </c>
      <c r="E89" s="81">
        <v>1965</v>
      </c>
      <c r="F89" s="81">
        <v>958</v>
      </c>
      <c r="G89" s="81">
        <v>1007</v>
      </c>
      <c r="H89" s="81">
        <v>1637</v>
      </c>
      <c r="I89" s="81">
        <v>797</v>
      </c>
      <c r="J89" s="82">
        <v>840</v>
      </c>
    </row>
    <row r="90" spans="1:10" ht="7.5" customHeight="1">
      <c r="A90" s="186"/>
      <c r="B90" s="101"/>
      <c r="C90" s="101"/>
      <c r="D90" s="101"/>
      <c r="E90" s="101"/>
      <c r="F90" s="101"/>
      <c r="G90" s="101"/>
      <c r="H90" s="101"/>
      <c r="I90" s="101"/>
      <c r="J90" s="102"/>
    </row>
    <row r="91" spans="1:10" ht="15.75" customHeight="1">
      <c r="A91" s="186">
        <v>55</v>
      </c>
      <c r="B91" s="101">
        <v>270</v>
      </c>
      <c r="C91" s="101">
        <v>135</v>
      </c>
      <c r="D91" s="101">
        <v>135</v>
      </c>
      <c r="E91" s="101">
        <v>398</v>
      </c>
      <c r="F91" s="101">
        <v>193</v>
      </c>
      <c r="G91" s="101">
        <v>205</v>
      </c>
      <c r="H91" s="101">
        <v>280</v>
      </c>
      <c r="I91" s="101">
        <v>129</v>
      </c>
      <c r="J91" s="102">
        <v>151</v>
      </c>
    </row>
    <row r="92" spans="1:10" ht="15.75" customHeight="1">
      <c r="A92" s="186">
        <v>56</v>
      </c>
      <c r="B92" s="101">
        <v>317</v>
      </c>
      <c r="C92" s="101">
        <v>145</v>
      </c>
      <c r="D92" s="101">
        <v>172</v>
      </c>
      <c r="E92" s="101">
        <v>464</v>
      </c>
      <c r="F92" s="101">
        <v>231</v>
      </c>
      <c r="G92" s="101">
        <v>233</v>
      </c>
      <c r="H92" s="101">
        <v>292</v>
      </c>
      <c r="I92" s="101">
        <v>145</v>
      </c>
      <c r="J92" s="102">
        <v>147</v>
      </c>
    </row>
    <row r="93" spans="1:10" ht="15.75" customHeight="1">
      <c r="A93" s="186">
        <v>57</v>
      </c>
      <c r="B93" s="101">
        <v>271</v>
      </c>
      <c r="C93" s="101">
        <v>120</v>
      </c>
      <c r="D93" s="101">
        <v>151</v>
      </c>
      <c r="E93" s="101">
        <v>411</v>
      </c>
      <c r="F93" s="101">
        <v>194</v>
      </c>
      <c r="G93" s="101">
        <v>217</v>
      </c>
      <c r="H93" s="101">
        <v>331</v>
      </c>
      <c r="I93" s="101">
        <v>175</v>
      </c>
      <c r="J93" s="102">
        <v>156</v>
      </c>
    </row>
    <row r="94" spans="1:10" ht="15.75" customHeight="1">
      <c r="A94" s="186">
        <v>58</v>
      </c>
      <c r="B94" s="101">
        <v>348</v>
      </c>
      <c r="C94" s="101">
        <v>157</v>
      </c>
      <c r="D94" s="101">
        <v>191</v>
      </c>
      <c r="E94" s="101">
        <v>385</v>
      </c>
      <c r="F94" s="101">
        <v>180</v>
      </c>
      <c r="G94" s="101">
        <v>205</v>
      </c>
      <c r="H94" s="101">
        <v>356</v>
      </c>
      <c r="I94" s="101">
        <v>161</v>
      </c>
      <c r="J94" s="102">
        <v>195</v>
      </c>
    </row>
    <row r="95" spans="1:10" ht="15.75" customHeight="1">
      <c r="A95" s="125">
        <v>59</v>
      </c>
      <c r="B95" s="58">
        <v>322</v>
      </c>
      <c r="C95" s="58">
        <v>142</v>
      </c>
      <c r="D95" s="58">
        <v>180</v>
      </c>
      <c r="E95" s="58">
        <v>307</v>
      </c>
      <c r="F95" s="58">
        <v>160</v>
      </c>
      <c r="G95" s="58">
        <v>147</v>
      </c>
      <c r="H95" s="58">
        <v>378</v>
      </c>
      <c r="I95" s="58">
        <v>187</v>
      </c>
      <c r="J95" s="59">
        <v>191</v>
      </c>
    </row>
    <row r="96" spans="1:10" ht="15.75" customHeight="1">
      <c r="A96" s="129" t="s">
        <v>451</v>
      </c>
      <c r="B96" s="81">
        <v>1654</v>
      </c>
      <c r="C96" s="81">
        <v>755</v>
      </c>
      <c r="D96" s="81">
        <v>899</v>
      </c>
      <c r="E96" s="81">
        <v>1507</v>
      </c>
      <c r="F96" s="81">
        <v>678</v>
      </c>
      <c r="G96" s="81">
        <v>829</v>
      </c>
      <c r="H96" s="81">
        <v>1890</v>
      </c>
      <c r="I96" s="81">
        <v>903</v>
      </c>
      <c r="J96" s="82">
        <v>987</v>
      </c>
    </row>
    <row r="97" spans="1:10" ht="7.5" customHeight="1">
      <c r="A97" s="186"/>
      <c r="B97" s="101"/>
      <c r="C97" s="101"/>
      <c r="D97" s="101"/>
      <c r="E97" s="101"/>
      <c r="F97" s="101"/>
      <c r="G97" s="101"/>
      <c r="H97" s="101"/>
      <c r="I97" s="101"/>
      <c r="J97" s="102"/>
    </row>
    <row r="98" spans="1:10" ht="15.75" customHeight="1">
      <c r="A98" s="186">
        <v>60</v>
      </c>
      <c r="B98" s="101">
        <v>327</v>
      </c>
      <c r="C98" s="101">
        <v>155</v>
      </c>
      <c r="D98" s="101">
        <v>172</v>
      </c>
      <c r="E98" s="101">
        <v>270</v>
      </c>
      <c r="F98" s="101">
        <v>133</v>
      </c>
      <c r="G98" s="101">
        <v>137</v>
      </c>
      <c r="H98" s="101">
        <v>384</v>
      </c>
      <c r="I98" s="101">
        <v>181</v>
      </c>
      <c r="J98" s="102">
        <v>203</v>
      </c>
    </row>
    <row r="99" spans="1:10" ht="15.75" customHeight="1">
      <c r="A99" s="186">
        <v>61</v>
      </c>
      <c r="B99" s="101">
        <v>295</v>
      </c>
      <c r="C99" s="101">
        <v>129</v>
      </c>
      <c r="D99" s="101">
        <v>166</v>
      </c>
      <c r="E99" s="101">
        <v>322</v>
      </c>
      <c r="F99" s="101">
        <v>148</v>
      </c>
      <c r="G99" s="101">
        <v>174</v>
      </c>
      <c r="H99" s="101">
        <v>449</v>
      </c>
      <c r="I99" s="101">
        <v>218</v>
      </c>
      <c r="J99" s="102">
        <v>231</v>
      </c>
    </row>
    <row r="100" spans="1:10" ht="15.75" customHeight="1">
      <c r="A100" s="186">
        <v>62</v>
      </c>
      <c r="B100" s="101">
        <v>320</v>
      </c>
      <c r="C100" s="101">
        <v>126</v>
      </c>
      <c r="D100" s="101">
        <v>194</v>
      </c>
      <c r="E100" s="101">
        <v>269</v>
      </c>
      <c r="F100" s="101">
        <v>120</v>
      </c>
      <c r="G100" s="101">
        <v>149</v>
      </c>
      <c r="H100" s="101">
        <v>387</v>
      </c>
      <c r="I100" s="101">
        <v>180</v>
      </c>
      <c r="J100" s="102">
        <v>207</v>
      </c>
    </row>
    <row r="101" spans="1:10" ht="15.75" customHeight="1">
      <c r="A101" s="186">
        <v>63</v>
      </c>
      <c r="B101" s="101">
        <v>390</v>
      </c>
      <c r="C101" s="101">
        <v>182</v>
      </c>
      <c r="D101" s="101">
        <v>208</v>
      </c>
      <c r="E101" s="101">
        <v>343</v>
      </c>
      <c r="F101" s="101">
        <v>150</v>
      </c>
      <c r="G101" s="101">
        <v>193</v>
      </c>
      <c r="H101" s="101">
        <v>373</v>
      </c>
      <c r="I101" s="101">
        <v>175</v>
      </c>
      <c r="J101" s="102">
        <v>198</v>
      </c>
    </row>
    <row r="102" spans="1:10" ht="15.75" customHeight="1">
      <c r="A102" s="125">
        <v>64</v>
      </c>
      <c r="B102" s="58">
        <v>322</v>
      </c>
      <c r="C102" s="58">
        <v>163</v>
      </c>
      <c r="D102" s="58">
        <v>159</v>
      </c>
      <c r="E102" s="58">
        <v>303</v>
      </c>
      <c r="F102" s="58">
        <v>127</v>
      </c>
      <c r="G102" s="58">
        <v>176</v>
      </c>
      <c r="H102" s="58">
        <v>297</v>
      </c>
      <c r="I102" s="58">
        <v>149</v>
      </c>
      <c r="J102" s="59">
        <v>148</v>
      </c>
    </row>
    <row r="103" spans="1:10" ht="15.75" customHeight="1">
      <c r="A103" s="129" t="s">
        <v>452</v>
      </c>
      <c r="B103" s="81">
        <v>1580</v>
      </c>
      <c r="C103" s="81">
        <v>815</v>
      </c>
      <c r="D103" s="81">
        <v>765</v>
      </c>
      <c r="E103" s="81">
        <v>1591</v>
      </c>
      <c r="F103" s="81">
        <v>714</v>
      </c>
      <c r="G103" s="81">
        <v>877</v>
      </c>
      <c r="H103" s="81">
        <v>1419</v>
      </c>
      <c r="I103" s="81">
        <v>624</v>
      </c>
      <c r="J103" s="82">
        <v>795</v>
      </c>
    </row>
    <row r="104" spans="1:10" ht="7.5" customHeight="1">
      <c r="A104" s="186"/>
      <c r="B104" s="101"/>
      <c r="C104" s="101"/>
      <c r="D104" s="101"/>
      <c r="E104" s="101"/>
      <c r="F104" s="101"/>
      <c r="G104" s="101"/>
      <c r="H104" s="101"/>
      <c r="I104" s="101"/>
      <c r="J104" s="102"/>
    </row>
    <row r="105" spans="1:10" ht="15.75" customHeight="1">
      <c r="A105" s="186">
        <v>65</v>
      </c>
      <c r="B105" s="101">
        <v>356</v>
      </c>
      <c r="C105" s="101">
        <v>184</v>
      </c>
      <c r="D105" s="101">
        <v>172</v>
      </c>
      <c r="E105" s="101">
        <v>318</v>
      </c>
      <c r="F105" s="101">
        <v>144</v>
      </c>
      <c r="G105" s="101">
        <v>174</v>
      </c>
      <c r="H105" s="101">
        <v>248</v>
      </c>
      <c r="I105" s="101">
        <v>119</v>
      </c>
      <c r="J105" s="102">
        <v>129</v>
      </c>
    </row>
    <row r="106" spans="1:10" ht="15.75" customHeight="1">
      <c r="A106" s="186">
        <v>66</v>
      </c>
      <c r="B106" s="101">
        <v>311</v>
      </c>
      <c r="C106" s="101">
        <v>155</v>
      </c>
      <c r="D106" s="101">
        <v>156</v>
      </c>
      <c r="E106" s="101">
        <v>274</v>
      </c>
      <c r="F106" s="101">
        <v>117</v>
      </c>
      <c r="G106" s="101">
        <v>157</v>
      </c>
      <c r="H106" s="101">
        <v>303</v>
      </c>
      <c r="I106" s="101">
        <v>135</v>
      </c>
      <c r="J106" s="102">
        <v>168</v>
      </c>
    </row>
    <row r="107" spans="1:10" ht="15.75" customHeight="1">
      <c r="A107" s="186">
        <v>67</v>
      </c>
      <c r="B107" s="101">
        <v>307</v>
      </c>
      <c r="C107" s="101">
        <v>153</v>
      </c>
      <c r="D107" s="101">
        <v>154</v>
      </c>
      <c r="E107" s="101">
        <v>310</v>
      </c>
      <c r="F107" s="101">
        <v>124</v>
      </c>
      <c r="G107" s="101">
        <v>186</v>
      </c>
      <c r="H107" s="101">
        <v>260</v>
      </c>
      <c r="I107" s="101">
        <v>113</v>
      </c>
      <c r="J107" s="102">
        <v>147</v>
      </c>
    </row>
    <row r="108" spans="1:10" ht="15.75" customHeight="1">
      <c r="A108" s="186">
        <v>68</v>
      </c>
      <c r="B108" s="101">
        <v>302</v>
      </c>
      <c r="C108" s="101">
        <v>163</v>
      </c>
      <c r="D108" s="101">
        <v>139</v>
      </c>
      <c r="E108" s="101">
        <v>372</v>
      </c>
      <c r="F108" s="101">
        <v>171</v>
      </c>
      <c r="G108" s="101">
        <v>201</v>
      </c>
      <c r="H108" s="101">
        <v>320</v>
      </c>
      <c r="I108" s="101">
        <v>139</v>
      </c>
      <c r="J108" s="102">
        <v>181</v>
      </c>
    </row>
    <row r="109" spans="1:10" ht="15.75" customHeight="1" thickBot="1">
      <c r="A109" s="187">
        <v>69</v>
      </c>
      <c r="B109" s="83">
        <v>304</v>
      </c>
      <c r="C109" s="83">
        <v>160</v>
      </c>
      <c r="D109" s="83">
        <v>144</v>
      </c>
      <c r="E109" s="83">
        <v>317</v>
      </c>
      <c r="F109" s="83">
        <v>158</v>
      </c>
      <c r="G109" s="83">
        <v>159</v>
      </c>
      <c r="H109" s="83">
        <v>288</v>
      </c>
      <c r="I109" s="83">
        <v>118</v>
      </c>
      <c r="J109" s="84">
        <v>170</v>
      </c>
    </row>
    <row r="110" spans="1:10" ht="22.5" customHeight="1">
      <c r="A110" s="55"/>
    </row>
    <row r="111" spans="1:10" ht="22.5" customHeight="1" thickBot="1">
      <c r="A111" s="55"/>
    </row>
    <row r="112" spans="1:10" ht="14.25" customHeight="1">
      <c r="A112" s="466" t="s">
        <v>420</v>
      </c>
      <c r="B112" s="450" t="s">
        <v>724</v>
      </c>
      <c r="C112" s="450"/>
      <c r="D112" s="450"/>
      <c r="E112" s="450" t="s">
        <v>725</v>
      </c>
      <c r="F112" s="450"/>
      <c r="G112" s="450"/>
      <c r="H112" s="564" t="s">
        <v>722</v>
      </c>
      <c r="I112" s="564"/>
      <c r="J112" s="565"/>
    </row>
    <row r="113" spans="1:10">
      <c r="A113" s="467"/>
      <c r="B113" s="15" t="s">
        <v>47</v>
      </c>
      <c r="C113" s="15" t="s">
        <v>281</v>
      </c>
      <c r="D113" s="15" t="s">
        <v>280</v>
      </c>
      <c r="E113" s="15" t="s">
        <v>282</v>
      </c>
      <c r="F113" s="15" t="s">
        <v>281</v>
      </c>
      <c r="G113" s="15" t="s">
        <v>280</v>
      </c>
      <c r="H113" s="236" t="s">
        <v>282</v>
      </c>
      <c r="I113" s="236" t="s">
        <v>281</v>
      </c>
      <c r="J113" s="27" t="s">
        <v>7</v>
      </c>
    </row>
    <row r="114" spans="1:10" ht="7.5" customHeight="1">
      <c r="A114" s="54"/>
      <c r="B114" s="39" t="s">
        <v>24</v>
      </c>
      <c r="C114" s="39" t="s">
        <v>24</v>
      </c>
      <c r="D114" s="39" t="s">
        <v>24</v>
      </c>
      <c r="E114" s="39" t="s">
        <v>24</v>
      </c>
      <c r="F114" s="39" t="s">
        <v>24</v>
      </c>
      <c r="G114" s="39" t="s">
        <v>149</v>
      </c>
      <c r="H114" s="39" t="s">
        <v>726</v>
      </c>
      <c r="I114" s="39" t="s">
        <v>726</v>
      </c>
      <c r="J114" s="40" t="s">
        <v>727</v>
      </c>
    </row>
    <row r="115" spans="1:10" ht="15.75" customHeight="1">
      <c r="A115" s="186" t="s">
        <v>526</v>
      </c>
      <c r="B115" s="101">
        <v>1281</v>
      </c>
      <c r="C115" s="101">
        <v>608</v>
      </c>
      <c r="D115" s="101">
        <v>673</v>
      </c>
      <c r="E115" s="101">
        <v>1484</v>
      </c>
      <c r="F115" s="101">
        <v>738</v>
      </c>
      <c r="G115" s="101">
        <v>746</v>
      </c>
      <c r="H115" s="101">
        <v>1481</v>
      </c>
      <c r="I115" s="101">
        <v>652</v>
      </c>
      <c r="J115" s="102">
        <v>829</v>
      </c>
    </row>
    <row r="116" spans="1:10" ht="7.5" customHeight="1">
      <c r="A116" s="186"/>
      <c r="B116" s="101"/>
      <c r="C116" s="101"/>
      <c r="D116" s="101"/>
      <c r="E116" s="101"/>
      <c r="F116" s="101"/>
      <c r="G116" s="101"/>
      <c r="H116" s="101"/>
      <c r="I116" s="101"/>
      <c r="J116" s="102"/>
    </row>
    <row r="117" spans="1:10" ht="15.75" customHeight="1">
      <c r="A117" s="186">
        <v>70</v>
      </c>
      <c r="B117" s="101">
        <v>272</v>
      </c>
      <c r="C117" s="101">
        <v>141</v>
      </c>
      <c r="D117" s="101">
        <v>131</v>
      </c>
      <c r="E117" s="101">
        <v>331</v>
      </c>
      <c r="F117" s="101">
        <v>166</v>
      </c>
      <c r="G117" s="101">
        <v>165</v>
      </c>
      <c r="H117" s="101">
        <v>302</v>
      </c>
      <c r="I117" s="101">
        <v>136</v>
      </c>
      <c r="J117" s="102">
        <v>166</v>
      </c>
    </row>
    <row r="118" spans="1:10" ht="15.75" customHeight="1">
      <c r="A118" s="186">
        <v>71</v>
      </c>
      <c r="B118" s="101">
        <v>284</v>
      </c>
      <c r="C118" s="101">
        <v>128</v>
      </c>
      <c r="D118" s="101">
        <v>156</v>
      </c>
      <c r="E118" s="101">
        <v>298</v>
      </c>
      <c r="F118" s="101">
        <v>143</v>
      </c>
      <c r="G118" s="101">
        <v>155</v>
      </c>
      <c r="H118" s="101">
        <v>257</v>
      </c>
      <c r="I118" s="101">
        <v>103</v>
      </c>
      <c r="J118" s="102">
        <v>154</v>
      </c>
    </row>
    <row r="119" spans="1:10" ht="15.75" customHeight="1">
      <c r="A119" s="186">
        <v>72</v>
      </c>
      <c r="B119" s="101">
        <v>287</v>
      </c>
      <c r="C119" s="101">
        <v>133</v>
      </c>
      <c r="D119" s="101">
        <v>154</v>
      </c>
      <c r="E119" s="101">
        <v>299</v>
      </c>
      <c r="F119" s="101">
        <v>150</v>
      </c>
      <c r="G119" s="101">
        <v>149</v>
      </c>
      <c r="H119" s="101">
        <v>286</v>
      </c>
      <c r="I119" s="101">
        <v>110</v>
      </c>
      <c r="J119" s="102">
        <v>176</v>
      </c>
    </row>
    <row r="120" spans="1:10" ht="15.75" customHeight="1">
      <c r="A120" s="186">
        <v>73</v>
      </c>
      <c r="B120" s="101">
        <v>227</v>
      </c>
      <c r="C120" s="101">
        <v>114</v>
      </c>
      <c r="D120" s="101">
        <v>113</v>
      </c>
      <c r="E120" s="101">
        <v>279</v>
      </c>
      <c r="F120" s="101">
        <v>137</v>
      </c>
      <c r="G120" s="101">
        <v>142</v>
      </c>
      <c r="H120" s="101">
        <v>345</v>
      </c>
      <c r="I120" s="101">
        <v>157</v>
      </c>
      <c r="J120" s="102">
        <v>188</v>
      </c>
    </row>
    <row r="121" spans="1:10" ht="15.75" customHeight="1">
      <c r="A121" s="125">
        <v>74</v>
      </c>
      <c r="B121" s="58">
        <v>211</v>
      </c>
      <c r="C121" s="58">
        <v>92</v>
      </c>
      <c r="D121" s="58">
        <v>119</v>
      </c>
      <c r="E121" s="58">
        <v>277</v>
      </c>
      <c r="F121" s="58">
        <v>142</v>
      </c>
      <c r="G121" s="58">
        <v>135</v>
      </c>
      <c r="H121" s="58">
        <v>291</v>
      </c>
      <c r="I121" s="58">
        <v>146</v>
      </c>
      <c r="J121" s="59">
        <v>145</v>
      </c>
    </row>
    <row r="122" spans="1:10" ht="15.75" customHeight="1">
      <c r="A122" s="129" t="s">
        <v>453</v>
      </c>
      <c r="B122" s="81">
        <v>842</v>
      </c>
      <c r="C122" s="81">
        <v>321</v>
      </c>
      <c r="D122" s="81">
        <v>521</v>
      </c>
      <c r="E122" s="81">
        <v>1124</v>
      </c>
      <c r="F122" s="81">
        <v>503</v>
      </c>
      <c r="G122" s="81">
        <v>621</v>
      </c>
      <c r="H122" s="81">
        <v>1347</v>
      </c>
      <c r="I122" s="81">
        <v>648</v>
      </c>
      <c r="J122" s="82">
        <v>699</v>
      </c>
    </row>
    <row r="123" spans="1:10" ht="7.5" customHeight="1">
      <c r="A123" s="186"/>
      <c r="B123" s="101"/>
      <c r="C123" s="101"/>
      <c r="D123" s="101"/>
      <c r="E123" s="101"/>
      <c r="F123" s="101"/>
      <c r="G123" s="101"/>
      <c r="H123" s="101"/>
      <c r="I123" s="101"/>
      <c r="J123" s="102"/>
    </row>
    <row r="124" spans="1:10" ht="15.75" customHeight="1">
      <c r="A124" s="186">
        <v>75</v>
      </c>
      <c r="B124" s="101">
        <v>232</v>
      </c>
      <c r="C124" s="101">
        <v>97</v>
      </c>
      <c r="D124" s="101">
        <v>135</v>
      </c>
      <c r="E124" s="101">
        <v>249</v>
      </c>
      <c r="F124" s="101">
        <v>124</v>
      </c>
      <c r="G124" s="101">
        <v>125</v>
      </c>
      <c r="H124" s="101">
        <v>308</v>
      </c>
      <c r="I124" s="101">
        <v>148</v>
      </c>
      <c r="J124" s="102">
        <v>160</v>
      </c>
    </row>
    <row r="125" spans="1:10" ht="15.75" customHeight="1">
      <c r="A125" s="186">
        <v>76</v>
      </c>
      <c r="B125" s="101">
        <v>185</v>
      </c>
      <c r="C125" s="101">
        <v>81</v>
      </c>
      <c r="D125" s="101">
        <v>104</v>
      </c>
      <c r="E125" s="101">
        <v>243</v>
      </c>
      <c r="F125" s="101">
        <v>97</v>
      </c>
      <c r="G125" s="101">
        <v>146</v>
      </c>
      <c r="H125" s="101">
        <v>272</v>
      </c>
      <c r="I125" s="101">
        <v>126</v>
      </c>
      <c r="J125" s="102">
        <v>146</v>
      </c>
    </row>
    <row r="126" spans="1:10" ht="15.75" customHeight="1">
      <c r="A126" s="186">
        <v>77</v>
      </c>
      <c r="B126" s="101">
        <v>161</v>
      </c>
      <c r="C126" s="101">
        <v>49</v>
      </c>
      <c r="D126" s="101">
        <v>112</v>
      </c>
      <c r="E126" s="101">
        <v>247</v>
      </c>
      <c r="F126" s="101">
        <v>110</v>
      </c>
      <c r="G126" s="101">
        <v>137</v>
      </c>
      <c r="H126" s="101">
        <v>266</v>
      </c>
      <c r="I126" s="101">
        <v>129</v>
      </c>
      <c r="J126" s="102">
        <v>137</v>
      </c>
    </row>
    <row r="127" spans="1:10" ht="15.75" customHeight="1">
      <c r="A127" s="186">
        <v>78</v>
      </c>
      <c r="B127" s="101">
        <v>132</v>
      </c>
      <c r="C127" s="101">
        <v>45</v>
      </c>
      <c r="D127" s="101">
        <v>87</v>
      </c>
      <c r="E127" s="101">
        <v>194</v>
      </c>
      <c r="F127" s="101">
        <v>93</v>
      </c>
      <c r="G127" s="101">
        <v>101</v>
      </c>
      <c r="H127" s="101">
        <v>248</v>
      </c>
      <c r="I127" s="101">
        <v>117</v>
      </c>
      <c r="J127" s="102">
        <v>131</v>
      </c>
    </row>
    <row r="128" spans="1:10" ht="15.75" customHeight="1">
      <c r="A128" s="125">
        <v>79</v>
      </c>
      <c r="B128" s="58">
        <v>132</v>
      </c>
      <c r="C128" s="58">
        <v>49</v>
      </c>
      <c r="D128" s="58">
        <v>83</v>
      </c>
      <c r="E128" s="58">
        <v>191</v>
      </c>
      <c r="F128" s="58">
        <v>79</v>
      </c>
      <c r="G128" s="58">
        <v>112</v>
      </c>
      <c r="H128" s="58">
        <v>253</v>
      </c>
      <c r="I128" s="58">
        <v>128</v>
      </c>
      <c r="J128" s="59">
        <v>125</v>
      </c>
    </row>
    <row r="129" spans="1:10" ht="15.75" customHeight="1">
      <c r="A129" s="129" t="s">
        <v>454</v>
      </c>
      <c r="B129" s="81">
        <v>558</v>
      </c>
      <c r="C129" s="81">
        <v>214</v>
      </c>
      <c r="D129" s="81">
        <v>344</v>
      </c>
      <c r="E129" s="81">
        <v>696</v>
      </c>
      <c r="F129" s="81">
        <v>253</v>
      </c>
      <c r="G129" s="81">
        <v>443</v>
      </c>
      <c r="H129" s="81">
        <v>931</v>
      </c>
      <c r="I129" s="81">
        <v>402</v>
      </c>
      <c r="J129" s="82">
        <v>529</v>
      </c>
    </row>
    <row r="130" spans="1:10" ht="7.5" customHeight="1">
      <c r="A130" s="186"/>
      <c r="B130" s="101"/>
      <c r="C130" s="101"/>
      <c r="D130" s="101"/>
      <c r="E130" s="101"/>
      <c r="F130" s="101"/>
      <c r="G130" s="101"/>
      <c r="H130" s="101"/>
      <c r="I130" s="101"/>
      <c r="J130" s="102"/>
    </row>
    <row r="131" spans="1:10" ht="15.75" customHeight="1">
      <c r="A131" s="186">
        <v>80</v>
      </c>
      <c r="B131" s="101">
        <v>153</v>
      </c>
      <c r="C131" s="101">
        <v>54</v>
      </c>
      <c r="D131" s="101">
        <v>99</v>
      </c>
      <c r="E131" s="101">
        <v>201</v>
      </c>
      <c r="F131" s="101">
        <v>77</v>
      </c>
      <c r="G131" s="101">
        <v>124</v>
      </c>
      <c r="H131" s="101">
        <v>207</v>
      </c>
      <c r="I131" s="101">
        <v>97</v>
      </c>
      <c r="J131" s="102">
        <v>110</v>
      </c>
    </row>
    <row r="132" spans="1:10" ht="15.75" customHeight="1">
      <c r="A132" s="186">
        <v>81</v>
      </c>
      <c r="B132" s="101">
        <v>112</v>
      </c>
      <c r="C132" s="101">
        <v>46</v>
      </c>
      <c r="D132" s="101">
        <v>66</v>
      </c>
      <c r="E132" s="101">
        <v>163</v>
      </c>
      <c r="F132" s="101">
        <v>72</v>
      </c>
      <c r="G132" s="101">
        <v>91</v>
      </c>
      <c r="H132" s="101">
        <v>221</v>
      </c>
      <c r="I132" s="101">
        <v>90</v>
      </c>
      <c r="J132" s="102">
        <v>131</v>
      </c>
    </row>
    <row r="133" spans="1:10" ht="15.75" customHeight="1">
      <c r="A133" s="186">
        <v>82</v>
      </c>
      <c r="B133" s="101">
        <v>101</v>
      </c>
      <c r="C133" s="101">
        <v>36</v>
      </c>
      <c r="D133" s="101">
        <v>65</v>
      </c>
      <c r="E133" s="101">
        <v>135</v>
      </c>
      <c r="F133" s="101">
        <v>43</v>
      </c>
      <c r="G133" s="101">
        <v>92</v>
      </c>
      <c r="H133" s="101">
        <v>204</v>
      </c>
      <c r="I133" s="101">
        <v>88</v>
      </c>
      <c r="J133" s="102">
        <v>116</v>
      </c>
    </row>
    <row r="134" spans="1:10" ht="15.75" customHeight="1">
      <c r="A134" s="186">
        <v>83</v>
      </c>
      <c r="B134" s="101">
        <v>89</v>
      </c>
      <c r="C134" s="101">
        <v>38</v>
      </c>
      <c r="D134" s="101">
        <v>51</v>
      </c>
      <c r="E134" s="101">
        <v>109</v>
      </c>
      <c r="F134" s="101">
        <v>32</v>
      </c>
      <c r="G134" s="101">
        <v>77</v>
      </c>
      <c r="H134" s="101">
        <v>154</v>
      </c>
      <c r="I134" s="101">
        <v>70</v>
      </c>
      <c r="J134" s="102">
        <v>84</v>
      </c>
    </row>
    <row r="135" spans="1:10" ht="15.75" customHeight="1">
      <c r="A135" s="125">
        <v>84</v>
      </c>
      <c r="B135" s="58">
        <v>103</v>
      </c>
      <c r="C135" s="58">
        <v>40</v>
      </c>
      <c r="D135" s="58">
        <v>63</v>
      </c>
      <c r="E135" s="58">
        <v>88</v>
      </c>
      <c r="F135" s="58">
        <v>29</v>
      </c>
      <c r="G135" s="58">
        <v>59</v>
      </c>
      <c r="H135" s="58">
        <v>145</v>
      </c>
      <c r="I135" s="58">
        <v>57</v>
      </c>
      <c r="J135" s="59">
        <v>88</v>
      </c>
    </row>
    <row r="136" spans="1:10" ht="15.75" customHeight="1">
      <c r="A136" s="129" t="s">
        <v>455</v>
      </c>
      <c r="B136" s="81">
        <v>320</v>
      </c>
      <c r="C136" s="81">
        <v>106</v>
      </c>
      <c r="D136" s="81">
        <v>214</v>
      </c>
      <c r="E136" s="81">
        <v>387</v>
      </c>
      <c r="F136" s="81">
        <v>138</v>
      </c>
      <c r="G136" s="81">
        <v>249</v>
      </c>
      <c r="H136" s="81">
        <v>488</v>
      </c>
      <c r="I136" s="81">
        <v>146</v>
      </c>
      <c r="J136" s="82">
        <v>342</v>
      </c>
    </row>
    <row r="137" spans="1:10" ht="7.5" customHeight="1">
      <c r="A137" s="186"/>
      <c r="B137" s="101"/>
      <c r="C137" s="101"/>
      <c r="D137" s="101"/>
      <c r="E137" s="101"/>
      <c r="F137" s="101"/>
      <c r="G137" s="101"/>
      <c r="H137" s="101"/>
      <c r="I137" s="101"/>
      <c r="J137" s="102"/>
    </row>
    <row r="138" spans="1:10" ht="15.75" customHeight="1">
      <c r="A138" s="186">
        <v>85</v>
      </c>
      <c r="B138" s="101">
        <v>82</v>
      </c>
      <c r="C138" s="101">
        <v>27</v>
      </c>
      <c r="D138" s="101">
        <v>55</v>
      </c>
      <c r="E138" s="101">
        <v>114</v>
      </c>
      <c r="F138" s="101">
        <v>36</v>
      </c>
      <c r="G138" s="101">
        <v>78</v>
      </c>
      <c r="H138" s="101">
        <v>149</v>
      </c>
      <c r="I138" s="101">
        <v>43</v>
      </c>
      <c r="J138" s="102">
        <v>106</v>
      </c>
    </row>
    <row r="139" spans="1:10" ht="15.75" customHeight="1">
      <c r="A139" s="186">
        <v>86</v>
      </c>
      <c r="B139" s="101">
        <v>78</v>
      </c>
      <c r="C139" s="101">
        <v>23</v>
      </c>
      <c r="D139" s="101">
        <v>55</v>
      </c>
      <c r="E139" s="101">
        <v>82</v>
      </c>
      <c r="F139" s="101">
        <v>34</v>
      </c>
      <c r="G139" s="101">
        <v>48</v>
      </c>
      <c r="H139" s="101">
        <v>121</v>
      </c>
      <c r="I139" s="101">
        <v>46</v>
      </c>
      <c r="J139" s="102">
        <v>75</v>
      </c>
    </row>
    <row r="140" spans="1:10" ht="15.75" customHeight="1">
      <c r="A140" s="186">
        <v>87</v>
      </c>
      <c r="B140" s="101">
        <v>60</v>
      </c>
      <c r="C140" s="101">
        <v>21</v>
      </c>
      <c r="D140" s="101">
        <v>39</v>
      </c>
      <c r="E140" s="101">
        <v>71</v>
      </c>
      <c r="F140" s="101">
        <v>23</v>
      </c>
      <c r="G140" s="101">
        <v>48</v>
      </c>
      <c r="H140" s="101">
        <v>96</v>
      </c>
      <c r="I140" s="101">
        <v>27</v>
      </c>
      <c r="J140" s="102">
        <v>69</v>
      </c>
    </row>
    <row r="141" spans="1:10" ht="15.75" customHeight="1">
      <c r="A141" s="186">
        <v>88</v>
      </c>
      <c r="B141" s="101">
        <v>56</v>
      </c>
      <c r="C141" s="101">
        <v>20</v>
      </c>
      <c r="D141" s="101">
        <v>36</v>
      </c>
      <c r="E141" s="101">
        <v>59</v>
      </c>
      <c r="F141" s="101">
        <v>22</v>
      </c>
      <c r="G141" s="101">
        <v>37</v>
      </c>
      <c r="H141" s="101">
        <v>67</v>
      </c>
      <c r="I141" s="101">
        <v>17</v>
      </c>
      <c r="J141" s="102">
        <v>50</v>
      </c>
    </row>
    <row r="142" spans="1:10" ht="15.75" customHeight="1">
      <c r="A142" s="125">
        <v>89</v>
      </c>
      <c r="B142" s="58">
        <v>44</v>
      </c>
      <c r="C142" s="58">
        <v>15</v>
      </c>
      <c r="D142" s="58">
        <v>29</v>
      </c>
      <c r="E142" s="58">
        <v>61</v>
      </c>
      <c r="F142" s="58">
        <v>23</v>
      </c>
      <c r="G142" s="58">
        <v>38</v>
      </c>
      <c r="H142" s="58">
        <v>55</v>
      </c>
      <c r="I142" s="58">
        <v>13</v>
      </c>
      <c r="J142" s="59">
        <v>42</v>
      </c>
    </row>
    <row r="143" spans="1:10" ht="15.75" customHeight="1">
      <c r="A143" s="129" t="s">
        <v>456</v>
      </c>
      <c r="B143" s="81">
        <v>111</v>
      </c>
      <c r="C143" s="81">
        <v>31</v>
      </c>
      <c r="D143" s="81">
        <v>80</v>
      </c>
      <c r="E143" s="81">
        <v>170</v>
      </c>
      <c r="F143" s="81">
        <v>43</v>
      </c>
      <c r="G143" s="81">
        <v>127</v>
      </c>
      <c r="H143" s="81">
        <v>222</v>
      </c>
      <c r="I143" s="81">
        <v>63</v>
      </c>
      <c r="J143" s="82">
        <v>159</v>
      </c>
    </row>
    <row r="144" spans="1:10" ht="7.5" customHeight="1">
      <c r="A144" s="186"/>
      <c r="B144" s="101"/>
      <c r="C144" s="101"/>
      <c r="D144" s="101"/>
      <c r="E144" s="101"/>
      <c r="F144" s="101"/>
      <c r="G144" s="101"/>
      <c r="H144" s="101"/>
      <c r="I144" s="101"/>
      <c r="J144" s="102"/>
    </row>
    <row r="145" spans="1:10" ht="15.75" customHeight="1">
      <c r="A145" s="186">
        <v>90</v>
      </c>
      <c r="B145" s="101">
        <v>35</v>
      </c>
      <c r="C145" s="101">
        <v>8</v>
      </c>
      <c r="D145" s="101">
        <v>27</v>
      </c>
      <c r="E145" s="101">
        <v>48</v>
      </c>
      <c r="F145" s="101">
        <v>13</v>
      </c>
      <c r="G145" s="101">
        <v>35</v>
      </c>
      <c r="H145" s="101">
        <v>70</v>
      </c>
      <c r="I145" s="101">
        <v>16</v>
      </c>
      <c r="J145" s="102">
        <v>54</v>
      </c>
    </row>
    <row r="146" spans="1:10" ht="15.75" customHeight="1">
      <c r="A146" s="186">
        <v>91</v>
      </c>
      <c r="B146" s="101">
        <v>25</v>
      </c>
      <c r="C146" s="101">
        <v>3</v>
      </c>
      <c r="D146" s="101">
        <v>22</v>
      </c>
      <c r="E146" s="101">
        <v>37</v>
      </c>
      <c r="F146" s="101">
        <v>8</v>
      </c>
      <c r="G146" s="101">
        <v>29</v>
      </c>
      <c r="H146" s="101">
        <v>50</v>
      </c>
      <c r="I146" s="101">
        <v>15</v>
      </c>
      <c r="J146" s="102">
        <v>35</v>
      </c>
    </row>
    <row r="147" spans="1:10" ht="15.75" customHeight="1">
      <c r="A147" s="186">
        <v>92</v>
      </c>
      <c r="B147" s="101">
        <v>23</v>
      </c>
      <c r="C147" s="101">
        <v>11</v>
      </c>
      <c r="D147" s="101">
        <v>12</v>
      </c>
      <c r="E147" s="101">
        <v>29</v>
      </c>
      <c r="F147" s="101">
        <v>7</v>
      </c>
      <c r="G147" s="101">
        <v>22</v>
      </c>
      <c r="H147" s="101">
        <v>40</v>
      </c>
      <c r="I147" s="101">
        <v>13</v>
      </c>
      <c r="J147" s="102">
        <v>27</v>
      </c>
    </row>
    <row r="148" spans="1:10" ht="15.75" customHeight="1">
      <c r="A148" s="186">
        <v>93</v>
      </c>
      <c r="B148" s="101">
        <v>16</v>
      </c>
      <c r="C148" s="101">
        <v>6</v>
      </c>
      <c r="D148" s="101">
        <v>10</v>
      </c>
      <c r="E148" s="101">
        <v>31</v>
      </c>
      <c r="F148" s="101">
        <v>11</v>
      </c>
      <c r="G148" s="101">
        <v>20</v>
      </c>
      <c r="H148" s="101">
        <v>32</v>
      </c>
      <c r="I148" s="101">
        <v>9</v>
      </c>
      <c r="J148" s="102">
        <v>23</v>
      </c>
    </row>
    <row r="149" spans="1:10" ht="15.75" customHeight="1">
      <c r="A149" s="125">
        <v>94</v>
      </c>
      <c r="B149" s="58">
        <v>12</v>
      </c>
      <c r="C149" s="58">
        <v>3</v>
      </c>
      <c r="D149" s="58">
        <v>9</v>
      </c>
      <c r="E149" s="58">
        <v>25</v>
      </c>
      <c r="F149" s="58">
        <v>4</v>
      </c>
      <c r="G149" s="58">
        <v>21</v>
      </c>
      <c r="H149" s="58">
        <v>30</v>
      </c>
      <c r="I149" s="58">
        <v>10</v>
      </c>
      <c r="J149" s="59">
        <v>20</v>
      </c>
    </row>
    <row r="150" spans="1:10" ht="15.75" customHeight="1">
      <c r="A150" s="129" t="s">
        <v>457</v>
      </c>
      <c r="B150" s="81">
        <v>30</v>
      </c>
      <c r="C150" s="81">
        <v>9</v>
      </c>
      <c r="D150" s="81">
        <v>21</v>
      </c>
      <c r="E150" s="81">
        <v>39</v>
      </c>
      <c r="F150" s="81">
        <v>9</v>
      </c>
      <c r="G150" s="81">
        <v>30</v>
      </c>
      <c r="H150" s="81">
        <v>51</v>
      </c>
      <c r="I150" s="81">
        <v>7</v>
      </c>
      <c r="J150" s="82">
        <v>44</v>
      </c>
    </row>
    <row r="151" spans="1:10" ht="7.5" customHeight="1">
      <c r="A151" s="186"/>
      <c r="B151" s="101"/>
      <c r="C151" s="101"/>
      <c r="D151" s="101"/>
      <c r="E151" s="101"/>
      <c r="F151" s="101"/>
      <c r="G151" s="101"/>
      <c r="H151" s="101"/>
      <c r="I151" s="101"/>
      <c r="J151" s="102"/>
    </row>
    <row r="152" spans="1:10" ht="15.75" customHeight="1">
      <c r="A152" s="186">
        <v>95</v>
      </c>
      <c r="B152" s="101">
        <v>12</v>
      </c>
      <c r="C152" s="101">
        <v>3</v>
      </c>
      <c r="D152" s="101">
        <v>9</v>
      </c>
      <c r="E152" s="101">
        <v>15</v>
      </c>
      <c r="F152" s="101">
        <v>3</v>
      </c>
      <c r="G152" s="101">
        <v>12</v>
      </c>
      <c r="H152" s="101">
        <v>13</v>
      </c>
      <c r="I152" s="101">
        <v>2</v>
      </c>
      <c r="J152" s="102">
        <v>11</v>
      </c>
    </row>
    <row r="153" spans="1:10" ht="15.75" customHeight="1">
      <c r="A153" s="186">
        <v>96</v>
      </c>
      <c r="B153" s="101">
        <v>9</v>
      </c>
      <c r="C153" s="101">
        <v>5</v>
      </c>
      <c r="D153" s="101">
        <v>4</v>
      </c>
      <c r="E153" s="101">
        <v>10</v>
      </c>
      <c r="F153" s="101">
        <v>2</v>
      </c>
      <c r="G153" s="101">
        <v>8</v>
      </c>
      <c r="H153" s="101">
        <v>16</v>
      </c>
      <c r="I153" s="101">
        <v>3</v>
      </c>
      <c r="J153" s="102">
        <v>13</v>
      </c>
    </row>
    <row r="154" spans="1:10" ht="15.75" customHeight="1">
      <c r="A154" s="186">
        <v>97</v>
      </c>
      <c r="B154" s="101">
        <v>2</v>
      </c>
      <c r="C154" s="101">
        <v>1</v>
      </c>
      <c r="D154" s="101">
        <v>1</v>
      </c>
      <c r="E154" s="101">
        <v>7</v>
      </c>
      <c r="F154" s="101">
        <v>2</v>
      </c>
      <c r="G154" s="101">
        <v>5</v>
      </c>
      <c r="H154" s="101">
        <v>10</v>
      </c>
      <c r="I154" s="101">
        <v>2</v>
      </c>
      <c r="J154" s="102">
        <v>8</v>
      </c>
    </row>
    <row r="155" spans="1:10" ht="15.75" customHeight="1">
      <c r="A155" s="186">
        <v>98</v>
      </c>
      <c r="B155" s="101">
        <v>5</v>
      </c>
      <c r="C155" s="101" t="s">
        <v>140</v>
      </c>
      <c r="D155" s="101">
        <v>5</v>
      </c>
      <c r="E155" s="101">
        <v>5</v>
      </c>
      <c r="F155" s="101">
        <v>1</v>
      </c>
      <c r="G155" s="101">
        <v>4</v>
      </c>
      <c r="H155" s="101">
        <v>6</v>
      </c>
      <c r="I155" s="238" t="s">
        <v>731</v>
      </c>
      <c r="J155" s="102">
        <v>6</v>
      </c>
    </row>
    <row r="156" spans="1:10" ht="15.75" customHeight="1">
      <c r="A156" s="125">
        <v>99</v>
      </c>
      <c r="B156" s="58">
        <v>2</v>
      </c>
      <c r="C156" s="58" t="s">
        <v>140</v>
      </c>
      <c r="D156" s="58">
        <v>2</v>
      </c>
      <c r="E156" s="58">
        <v>2</v>
      </c>
      <c r="F156" s="58">
        <v>1</v>
      </c>
      <c r="G156" s="58">
        <v>1</v>
      </c>
      <c r="H156" s="58">
        <v>6</v>
      </c>
      <c r="I156" s="239" t="s">
        <v>731</v>
      </c>
      <c r="J156" s="59">
        <v>6</v>
      </c>
    </row>
    <row r="157" spans="1:10" ht="15.75" customHeight="1">
      <c r="A157" s="188" t="s">
        <v>150</v>
      </c>
      <c r="B157" s="60">
        <v>11</v>
      </c>
      <c r="C157" s="60">
        <v>5</v>
      </c>
      <c r="D157" s="60">
        <v>6</v>
      </c>
      <c r="E157" s="60">
        <v>7</v>
      </c>
      <c r="F157" s="60">
        <v>2</v>
      </c>
      <c r="G157" s="60">
        <v>5</v>
      </c>
      <c r="H157" s="233">
        <v>11</v>
      </c>
      <c r="I157" s="233">
        <v>2</v>
      </c>
      <c r="J157" s="234">
        <v>9</v>
      </c>
    </row>
    <row r="158" spans="1:10" ht="15.75" customHeight="1" thickBot="1">
      <c r="A158" s="127" t="s">
        <v>151</v>
      </c>
      <c r="B158" s="110">
        <v>2</v>
      </c>
      <c r="C158" s="110">
        <v>2</v>
      </c>
      <c r="D158" s="110" t="s">
        <v>728</v>
      </c>
      <c r="E158" s="110">
        <v>1</v>
      </c>
      <c r="F158" s="110">
        <v>1</v>
      </c>
      <c r="G158" s="110" t="s">
        <v>729</v>
      </c>
      <c r="H158" s="110">
        <v>2</v>
      </c>
      <c r="I158" s="110">
        <v>2</v>
      </c>
      <c r="J158" s="111" t="s">
        <v>730</v>
      </c>
    </row>
  </sheetData>
  <mergeCells count="14">
    <mergeCell ref="E3:G3"/>
    <mergeCell ref="A1:E1"/>
    <mergeCell ref="H3:J3"/>
    <mergeCell ref="H58:J58"/>
    <mergeCell ref="H112:J112"/>
    <mergeCell ref="A112:A113"/>
    <mergeCell ref="B112:D112"/>
    <mergeCell ref="E112:G112"/>
    <mergeCell ref="A3:A4"/>
    <mergeCell ref="A58:A59"/>
    <mergeCell ref="A5:A6"/>
    <mergeCell ref="B58:D58"/>
    <mergeCell ref="E58:G58"/>
    <mergeCell ref="B3:D3"/>
  </mergeCells>
  <phoneticPr fontId="4"/>
  <pageMargins left="0.78740157480314965" right="0.78740157480314965" top="0.78740157480314965" bottom="0.59055118110236227" header="0.51181102362204722" footer="0.31496062992125984"/>
  <pageSetup paperSize="9" firstPageNumber="24" orientation="portrait" useFirstPageNumber="1" r:id="rId1"/>
  <headerFooter alignWithMargins="0">
    <oddFooter>&amp;C&amp;"ＭＳ 明朝,標準"- &amp;P -</oddFooter>
  </headerFooter>
  <rowBreaks count="1" manualBreakCount="1">
    <brk id="10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view="pageBreakPreview" topLeftCell="A63" zoomScaleNormal="100" zoomScaleSheetLayoutView="100" workbookViewId="0">
      <selection activeCell="D63" sqref="D63"/>
    </sheetView>
  </sheetViews>
  <sheetFormatPr defaultRowHeight="13.5"/>
  <cols>
    <col min="1" max="6" width="13.25" customWidth="1"/>
    <col min="7" max="12" width="7.5" customWidth="1"/>
  </cols>
  <sheetData>
    <row r="1" spans="1:12" s="252" customFormat="1" ht="22.5" customHeight="1">
      <c r="A1" s="571" t="s">
        <v>527</v>
      </c>
      <c r="B1" s="571"/>
      <c r="C1" s="571"/>
      <c r="D1" s="571"/>
      <c r="E1" s="256"/>
      <c r="F1" s="256"/>
    </row>
    <row r="2" spans="1:12" s="252" customFormat="1" ht="22.5" customHeight="1" thickBot="1">
      <c r="A2" s="572" t="s">
        <v>528</v>
      </c>
      <c r="B2" s="572"/>
      <c r="C2" s="257"/>
      <c r="D2" s="573" t="s">
        <v>732</v>
      </c>
      <c r="E2" s="573"/>
      <c r="F2" s="573"/>
    </row>
    <row r="3" spans="1:12" s="261" customFormat="1" ht="22.5" customHeight="1">
      <c r="A3" s="258" t="s">
        <v>367</v>
      </c>
      <c r="B3" s="259" t="s">
        <v>153</v>
      </c>
      <c r="C3" s="259" t="s">
        <v>154</v>
      </c>
      <c r="D3" s="259" t="s">
        <v>529</v>
      </c>
      <c r="E3" s="259" t="s">
        <v>155</v>
      </c>
      <c r="F3" s="260" t="s">
        <v>156</v>
      </c>
    </row>
    <row r="4" spans="1:12" s="252" customFormat="1" ht="7.5" customHeight="1">
      <c r="A4" s="262"/>
      <c r="B4" s="263" t="s">
        <v>733</v>
      </c>
      <c r="C4" s="263" t="s">
        <v>733</v>
      </c>
      <c r="D4" s="263" t="s">
        <v>733</v>
      </c>
      <c r="E4" s="263" t="s">
        <v>733</v>
      </c>
      <c r="F4" s="264" t="s">
        <v>733</v>
      </c>
    </row>
    <row r="5" spans="1:12" s="252" customFormat="1" ht="33" customHeight="1">
      <c r="A5" s="265" t="s">
        <v>422</v>
      </c>
      <c r="B5" s="248">
        <v>18853</v>
      </c>
      <c r="C5" s="248">
        <v>3891</v>
      </c>
      <c r="D5" s="248">
        <v>11939</v>
      </c>
      <c r="E5" s="248">
        <v>1008</v>
      </c>
      <c r="F5" s="253">
        <v>1894</v>
      </c>
      <c r="G5" s="250"/>
      <c r="H5" s="250"/>
      <c r="I5" s="250"/>
      <c r="J5" s="250"/>
      <c r="K5" s="250"/>
      <c r="L5" s="250"/>
    </row>
    <row r="6" spans="1:12" s="252" customFormat="1" ht="33" customHeight="1">
      <c r="A6" s="245" t="s">
        <v>533</v>
      </c>
      <c r="B6" s="246">
        <v>875</v>
      </c>
      <c r="C6" s="246">
        <v>873</v>
      </c>
      <c r="D6" s="246">
        <v>2</v>
      </c>
      <c r="E6" s="268" t="s">
        <v>734</v>
      </c>
      <c r="F6" s="269" t="s">
        <v>735</v>
      </c>
      <c r="G6" s="250"/>
      <c r="H6" s="250"/>
      <c r="I6" s="250"/>
      <c r="J6" s="250"/>
      <c r="K6" s="250"/>
      <c r="L6" s="250"/>
    </row>
    <row r="7" spans="1:12" s="252" customFormat="1" ht="33" customHeight="1">
      <c r="A7" s="245" t="s">
        <v>423</v>
      </c>
      <c r="B7" s="246">
        <v>871</v>
      </c>
      <c r="C7" s="246">
        <v>738</v>
      </c>
      <c r="D7" s="246">
        <v>114</v>
      </c>
      <c r="E7" s="246">
        <v>13</v>
      </c>
      <c r="F7" s="269" t="s">
        <v>736</v>
      </c>
      <c r="G7" s="250"/>
      <c r="H7" s="250"/>
      <c r="I7" s="250"/>
      <c r="J7" s="250"/>
      <c r="K7" s="250"/>
      <c r="L7" s="250"/>
    </row>
    <row r="8" spans="1:12" s="252" customFormat="1" ht="33" customHeight="1">
      <c r="A8" s="245" t="s">
        <v>424</v>
      </c>
      <c r="B8" s="246">
        <v>1041</v>
      </c>
      <c r="C8" s="246">
        <v>527</v>
      </c>
      <c r="D8" s="246">
        <v>469</v>
      </c>
      <c r="E8" s="246">
        <v>33</v>
      </c>
      <c r="F8" s="269" t="s">
        <v>734</v>
      </c>
      <c r="G8" s="250"/>
      <c r="H8" s="250"/>
      <c r="I8" s="250"/>
      <c r="J8" s="250"/>
      <c r="K8" s="250"/>
      <c r="L8" s="250"/>
    </row>
    <row r="9" spans="1:12" s="252" customFormat="1" ht="33" customHeight="1">
      <c r="A9" s="245" t="s">
        <v>425</v>
      </c>
      <c r="B9" s="246">
        <v>1178</v>
      </c>
      <c r="C9" s="246">
        <v>426</v>
      </c>
      <c r="D9" s="246">
        <v>681</v>
      </c>
      <c r="E9" s="246">
        <v>62</v>
      </c>
      <c r="F9" s="269" t="s">
        <v>734</v>
      </c>
      <c r="G9" s="250"/>
      <c r="H9" s="250"/>
      <c r="I9" s="250"/>
      <c r="J9" s="250"/>
      <c r="K9" s="250"/>
      <c r="L9" s="250"/>
    </row>
    <row r="10" spans="1:12" s="252" customFormat="1" ht="33" customHeight="1">
      <c r="A10" s="245" t="s">
        <v>426</v>
      </c>
      <c r="B10" s="246">
        <v>1309</v>
      </c>
      <c r="C10" s="246">
        <v>341</v>
      </c>
      <c r="D10" s="246">
        <v>852</v>
      </c>
      <c r="E10" s="246">
        <v>99</v>
      </c>
      <c r="F10" s="254">
        <v>5</v>
      </c>
      <c r="G10" s="250"/>
      <c r="H10" s="250"/>
      <c r="I10" s="250"/>
      <c r="J10" s="250"/>
      <c r="K10" s="250"/>
      <c r="L10" s="250"/>
    </row>
    <row r="11" spans="1:12" s="252" customFormat="1" ht="33" customHeight="1">
      <c r="A11" s="245" t="s">
        <v>427</v>
      </c>
      <c r="B11" s="246">
        <v>1245</v>
      </c>
      <c r="C11" s="246">
        <v>292</v>
      </c>
      <c r="D11" s="246">
        <v>830</v>
      </c>
      <c r="E11" s="246">
        <v>104</v>
      </c>
      <c r="F11" s="254">
        <v>11</v>
      </c>
      <c r="G11" s="250"/>
      <c r="H11" s="250"/>
      <c r="I11" s="250"/>
      <c r="J11" s="250"/>
      <c r="K11" s="250"/>
      <c r="L11" s="250"/>
    </row>
    <row r="12" spans="1:12" s="252" customFormat="1" ht="33" customHeight="1">
      <c r="A12" s="245" t="s">
        <v>428</v>
      </c>
      <c r="B12" s="246">
        <v>1425</v>
      </c>
      <c r="C12" s="246">
        <v>209</v>
      </c>
      <c r="D12" s="246">
        <v>1068</v>
      </c>
      <c r="E12" s="246">
        <v>124</v>
      </c>
      <c r="F12" s="254">
        <v>15</v>
      </c>
      <c r="G12" s="250"/>
      <c r="H12" s="250"/>
      <c r="I12" s="250"/>
      <c r="J12" s="250"/>
      <c r="K12" s="250"/>
      <c r="L12" s="250"/>
    </row>
    <row r="13" spans="1:12" s="252" customFormat="1" ht="33" customHeight="1">
      <c r="A13" s="245" t="s">
        <v>429</v>
      </c>
      <c r="B13" s="246">
        <v>1432</v>
      </c>
      <c r="C13" s="246">
        <v>178</v>
      </c>
      <c r="D13" s="246">
        <v>1087</v>
      </c>
      <c r="E13" s="246">
        <v>120</v>
      </c>
      <c r="F13" s="254">
        <v>34</v>
      </c>
      <c r="G13" s="250"/>
      <c r="H13" s="250"/>
      <c r="I13" s="250"/>
      <c r="J13" s="250"/>
      <c r="K13" s="250"/>
      <c r="L13" s="250"/>
    </row>
    <row r="14" spans="1:12" s="252" customFormat="1" ht="33" customHeight="1">
      <c r="A14" s="245" t="s">
        <v>430</v>
      </c>
      <c r="B14" s="246">
        <v>1637</v>
      </c>
      <c r="C14" s="246">
        <v>112</v>
      </c>
      <c r="D14" s="246">
        <v>1311</v>
      </c>
      <c r="E14" s="246">
        <v>130</v>
      </c>
      <c r="F14" s="254">
        <v>71</v>
      </c>
      <c r="G14" s="250"/>
      <c r="H14" s="250"/>
      <c r="I14" s="250"/>
      <c r="J14" s="250"/>
      <c r="K14" s="250"/>
      <c r="L14" s="250"/>
    </row>
    <row r="15" spans="1:12" s="252" customFormat="1" ht="33" customHeight="1">
      <c r="A15" s="245" t="s">
        <v>431</v>
      </c>
      <c r="B15" s="246">
        <v>1890</v>
      </c>
      <c r="C15" s="246">
        <v>89</v>
      </c>
      <c r="D15" s="246">
        <v>1515</v>
      </c>
      <c r="E15" s="246">
        <v>135</v>
      </c>
      <c r="F15" s="254">
        <v>145</v>
      </c>
      <c r="G15" s="250"/>
      <c r="H15" s="250"/>
      <c r="I15" s="250"/>
      <c r="J15" s="250"/>
      <c r="K15" s="250"/>
      <c r="L15" s="250"/>
    </row>
    <row r="16" spans="1:12" s="252" customFormat="1" ht="33" customHeight="1">
      <c r="A16" s="245" t="s">
        <v>432</v>
      </c>
      <c r="B16" s="246">
        <v>1419</v>
      </c>
      <c r="C16" s="246">
        <v>40</v>
      </c>
      <c r="D16" s="246">
        <v>1139</v>
      </c>
      <c r="E16" s="246">
        <v>79</v>
      </c>
      <c r="F16" s="254">
        <v>157</v>
      </c>
      <c r="G16" s="250"/>
      <c r="H16" s="250"/>
      <c r="I16" s="250"/>
      <c r="J16" s="250"/>
      <c r="K16" s="250"/>
      <c r="L16" s="250"/>
    </row>
    <row r="17" spans="1:12" s="252" customFormat="1" ht="33" customHeight="1">
      <c r="A17" s="245" t="s">
        <v>433</v>
      </c>
      <c r="B17" s="246">
        <v>1481</v>
      </c>
      <c r="C17" s="246">
        <v>22</v>
      </c>
      <c r="D17" s="246">
        <v>1142</v>
      </c>
      <c r="E17" s="246">
        <v>47</v>
      </c>
      <c r="F17" s="254">
        <v>265</v>
      </c>
      <c r="G17" s="250"/>
      <c r="H17" s="250"/>
      <c r="I17" s="250"/>
      <c r="J17" s="250"/>
      <c r="K17" s="250"/>
      <c r="L17" s="250"/>
    </row>
    <row r="18" spans="1:12" s="252" customFormat="1" ht="33" customHeight="1">
      <c r="A18" s="245" t="s">
        <v>434</v>
      </c>
      <c r="B18" s="246">
        <v>1347</v>
      </c>
      <c r="C18" s="246">
        <v>21</v>
      </c>
      <c r="D18" s="246">
        <v>975</v>
      </c>
      <c r="E18" s="246">
        <v>29</v>
      </c>
      <c r="F18" s="254">
        <v>317</v>
      </c>
      <c r="G18" s="250"/>
      <c r="H18" s="250"/>
      <c r="I18" s="250"/>
      <c r="J18" s="250"/>
      <c r="K18" s="250"/>
      <c r="L18" s="250"/>
    </row>
    <row r="19" spans="1:12" s="252" customFormat="1" ht="33" customHeight="1">
      <c r="A19" s="245" t="s">
        <v>435</v>
      </c>
      <c r="B19" s="246">
        <v>931</v>
      </c>
      <c r="C19" s="246">
        <v>14</v>
      </c>
      <c r="D19" s="246">
        <v>522</v>
      </c>
      <c r="E19" s="246">
        <v>19</v>
      </c>
      <c r="F19" s="254">
        <v>366</v>
      </c>
      <c r="G19" s="250"/>
      <c r="H19" s="250"/>
      <c r="I19" s="250"/>
      <c r="J19" s="250"/>
      <c r="K19" s="250"/>
      <c r="L19" s="250"/>
    </row>
    <row r="20" spans="1:12" s="252" customFormat="1" ht="33" customHeight="1" thickBot="1">
      <c r="A20" s="266" t="s">
        <v>534</v>
      </c>
      <c r="B20" s="267">
        <v>772</v>
      </c>
      <c r="C20" s="267">
        <v>9</v>
      </c>
      <c r="D20" s="267">
        <v>232</v>
      </c>
      <c r="E20" s="267">
        <v>14</v>
      </c>
      <c r="F20" s="255">
        <v>508</v>
      </c>
      <c r="G20" s="250"/>
      <c r="H20" s="250"/>
      <c r="I20" s="250"/>
      <c r="J20" s="250"/>
      <c r="K20" s="250"/>
      <c r="L20" s="250"/>
    </row>
    <row r="21" spans="1:12" ht="18" customHeight="1">
      <c r="A21" s="569" t="s">
        <v>530</v>
      </c>
      <c r="B21" s="570"/>
      <c r="C21" s="570"/>
      <c r="D21" s="570"/>
      <c r="E21" s="570"/>
      <c r="F21" s="570"/>
    </row>
    <row r="31" spans="1:12" ht="22.5" customHeight="1"/>
    <row r="32" spans="1:12" ht="22.5" customHeight="1" thickBot="1">
      <c r="A32" s="574" t="s">
        <v>531</v>
      </c>
      <c r="B32" s="574"/>
      <c r="C32" s="157"/>
      <c r="D32" s="456" t="s">
        <v>840</v>
      </c>
      <c r="E32" s="456"/>
      <c r="F32" s="456"/>
    </row>
    <row r="33" spans="1:8" s="55" customFormat="1" ht="22.5" customHeight="1">
      <c r="A33" s="23" t="s">
        <v>366</v>
      </c>
      <c r="B33" s="13" t="s">
        <v>153</v>
      </c>
      <c r="C33" s="13" t="s">
        <v>154</v>
      </c>
      <c r="D33" s="13" t="s">
        <v>529</v>
      </c>
      <c r="E33" s="13" t="s">
        <v>155</v>
      </c>
      <c r="F33" s="20" t="s">
        <v>156</v>
      </c>
    </row>
    <row r="34" spans="1:8" ht="7.5" customHeight="1">
      <c r="A34" s="38"/>
      <c r="B34" s="39" t="s">
        <v>152</v>
      </c>
      <c r="C34" s="39" t="s">
        <v>152</v>
      </c>
      <c r="D34" s="39" t="s">
        <v>152</v>
      </c>
      <c r="E34" s="39" t="s">
        <v>152</v>
      </c>
      <c r="F34" s="40" t="s">
        <v>152</v>
      </c>
    </row>
    <row r="35" spans="1:8" ht="33" customHeight="1">
      <c r="A35" s="125" t="s">
        <v>422</v>
      </c>
      <c r="B35" s="58">
        <v>9060</v>
      </c>
      <c r="C35" s="58">
        <v>2322</v>
      </c>
      <c r="D35" s="58">
        <v>5979</v>
      </c>
      <c r="E35" s="58">
        <v>343</v>
      </c>
      <c r="F35" s="59">
        <v>357</v>
      </c>
      <c r="G35" s="141"/>
      <c r="H35" s="141"/>
    </row>
    <row r="36" spans="1:8" ht="33" customHeight="1">
      <c r="A36" s="126" t="s">
        <v>533</v>
      </c>
      <c r="B36" s="60">
        <v>465</v>
      </c>
      <c r="C36" s="60">
        <v>464</v>
      </c>
      <c r="D36" s="60">
        <v>1</v>
      </c>
      <c r="E36" s="268" t="s">
        <v>734</v>
      </c>
      <c r="F36" s="269" t="s">
        <v>735</v>
      </c>
      <c r="G36" s="141"/>
      <c r="H36" s="141"/>
    </row>
    <row r="37" spans="1:8" ht="33" customHeight="1">
      <c r="A37" s="126" t="s">
        <v>423</v>
      </c>
      <c r="B37" s="60">
        <v>511</v>
      </c>
      <c r="C37" s="60">
        <v>462</v>
      </c>
      <c r="D37" s="60">
        <v>40</v>
      </c>
      <c r="E37" s="60">
        <v>4</v>
      </c>
      <c r="F37" s="269" t="s">
        <v>735</v>
      </c>
      <c r="G37" s="141"/>
      <c r="H37" s="141"/>
    </row>
    <row r="38" spans="1:8" ht="33" customHeight="1">
      <c r="A38" s="126" t="s">
        <v>424</v>
      </c>
      <c r="B38" s="60">
        <v>559</v>
      </c>
      <c r="C38" s="60">
        <v>336</v>
      </c>
      <c r="D38" s="60">
        <v>208</v>
      </c>
      <c r="E38" s="60">
        <v>8</v>
      </c>
      <c r="F38" s="269" t="s">
        <v>735</v>
      </c>
      <c r="G38" s="141"/>
      <c r="H38" s="141"/>
    </row>
    <row r="39" spans="1:8" ht="33" customHeight="1">
      <c r="A39" s="126" t="s">
        <v>425</v>
      </c>
      <c r="B39" s="60">
        <v>599</v>
      </c>
      <c r="C39" s="60">
        <v>256</v>
      </c>
      <c r="D39" s="60">
        <v>320</v>
      </c>
      <c r="E39" s="60">
        <v>17</v>
      </c>
      <c r="F39" s="269" t="s">
        <v>735</v>
      </c>
      <c r="G39" s="141"/>
      <c r="H39" s="141"/>
    </row>
    <row r="40" spans="1:8" ht="33" customHeight="1">
      <c r="A40" s="126" t="s">
        <v>426</v>
      </c>
      <c r="B40" s="60">
        <v>669</v>
      </c>
      <c r="C40" s="60">
        <v>216</v>
      </c>
      <c r="D40" s="60">
        <v>413</v>
      </c>
      <c r="E40" s="60">
        <v>32</v>
      </c>
      <c r="F40" s="269" t="s">
        <v>735</v>
      </c>
      <c r="G40" s="141"/>
      <c r="H40" s="141"/>
    </row>
    <row r="41" spans="1:8" ht="33" customHeight="1">
      <c r="A41" s="126" t="s">
        <v>427</v>
      </c>
      <c r="B41" s="60">
        <v>607</v>
      </c>
      <c r="C41" s="60">
        <v>172</v>
      </c>
      <c r="D41" s="60">
        <v>388</v>
      </c>
      <c r="E41" s="60">
        <v>35</v>
      </c>
      <c r="F41" s="61">
        <v>7</v>
      </c>
      <c r="G41" s="141"/>
      <c r="H41" s="141"/>
    </row>
    <row r="42" spans="1:8" ht="33" customHeight="1">
      <c r="A42" s="126" t="s">
        <v>428</v>
      </c>
      <c r="B42" s="60">
        <v>690</v>
      </c>
      <c r="C42" s="60">
        <v>136</v>
      </c>
      <c r="D42" s="60">
        <v>505</v>
      </c>
      <c r="E42" s="60">
        <v>41</v>
      </c>
      <c r="F42" s="61">
        <v>3</v>
      </c>
      <c r="G42" s="141"/>
      <c r="H42" s="141"/>
    </row>
    <row r="43" spans="1:8" ht="33" customHeight="1">
      <c r="A43" s="126" t="s">
        <v>429</v>
      </c>
      <c r="B43" s="60">
        <v>716</v>
      </c>
      <c r="C43" s="60">
        <v>120</v>
      </c>
      <c r="D43" s="60">
        <v>536</v>
      </c>
      <c r="E43" s="60">
        <v>42</v>
      </c>
      <c r="F43" s="61">
        <v>11</v>
      </c>
      <c r="G43" s="141"/>
      <c r="H43" s="141"/>
    </row>
    <row r="44" spans="1:8" ht="33" customHeight="1">
      <c r="A44" s="126" t="s">
        <v>430</v>
      </c>
      <c r="B44" s="60">
        <v>797</v>
      </c>
      <c r="C44" s="60">
        <v>76</v>
      </c>
      <c r="D44" s="60">
        <v>640</v>
      </c>
      <c r="E44" s="60">
        <v>56</v>
      </c>
      <c r="F44" s="61">
        <v>18</v>
      </c>
      <c r="G44" s="141"/>
      <c r="H44" s="141"/>
    </row>
    <row r="45" spans="1:8" ht="33" customHeight="1">
      <c r="A45" s="126" t="s">
        <v>436</v>
      </c>
      <c r="B45" s="60">
        <v>903</v>
      </c>
      <c r="C45" s="60">
        <v>43</v>
      </c>
      <c r="D45" s="60">
        <v>778</v>
      </c>
      <c r="E45" s="60">
        <v>43</v>
      </c>
      <c r="F45" s="61">
        <v>36</v>
      </c>
      <c r="G45" s="141"/>
      <c r="H45" s="141"/>
    </row>
    <row r="46" spans="1:8" ht="33" customHeight="1">
      <c r="A46" s="126" t="s">
        <v>432</v>
      </c>
      <c r="B46" s="60">
        <v>624</v>
      </c>
      <c r="C46" s="60">
        <v>19</v>
      </c>
      <c r="D46" s="60">
        <v>535</v>
      </c>
      <c r="E46" s="60">
        <v>29</v>
      </c>
      <c r="F46" s="61">
        <v>41</v>
      </c>
      <c r="G46" s="141"/>
      <c r="H46" s="141"/>
    </row>
    <row r="47" spans="1:8" ht="33" customHeight="1">
      <c r="A47" s="126" t="s">
        <v>433</v>
      </c>
      <c r="B47" s="60">
        <v>652</v>
      </c>
      <c r="C47" s="60">
        <v>10</v>
      </c>
      <c r="D47" s="60">
        <v>573</v>
      </c>
      <c r="E47" s="60">
        <v>15</v>
      </c>
      <c r="F47" s="61">
        <v>52</v>
      </c>
      <c r="G47" s="141"/>
      <c r="H47" s="141"/>
    </row>
    <row r="48" spans="1:8" ht="33" customHeight="1">
      <c r="A48" s="126" t="s">
        <v>434</v>
      </c>
      <c r="B48" s="60">
        <v>648</v>
      </c>
      <c r="C48" s="60">
        <v>8</v>
      </c>
      <c r="D48" s="60">
        <v>565</v>
      </c>
      <c r="E48" s="60">
        <v>13</v>
      </c>
      <c r="F48" s="61">
        <v>60</v>
      </c>
      <c r="G48" s="141"/>
      <c r="H48" s="141"/>
    </row>
    <row r="49" spans="1:8" ht="33" customHeight="1">
      <c r="A49" s="126" t="s">
        <v>435</v>
      </c>
      <c r="B49" s="60">
        <v>402</v>
      </c>
      <c r="C49" s="60">
        <v>3</v>
      </c>
      <c r="D49" s="60">
        <v>328</v>
      </c>
      <c r="E49" s="60">
        <v>4</v>
      </c>
      <c r="F49" s="61">
        <v>66</v>
      </c>
      <c r="G49" s="141"/>
      <c r="H49" s="141"/>
    </row>
    <row r="50" spans="1:8" ht="33" customHeight="1" thickBot="1">
      <c r="A50" s="127" t="s">
        <v>534</v>
      </c>
      <c r="B50" s="60">
        <v>218</v>
      </c>
      <c r="C50" s="60">
        <v>1</v>
      </c>
      <c r="D50" s="60">
        <v>149</v>
      </c>
      <c r="E50" s="60">
        <v>4</v>
      </c>
      <c r="F50" s="61">
        <v>63</v>
      </c>
      <c r="G50" s="141"/>
      <c r="H50" s="141"/>
    </row>
    <row r="51" spans="1:8" ht="18" customHeight="1">
      <c r="A51" s="569" t="s">
        <v>530</v>
      </c>
      <c r="B51" s="570"/>
      <c r="C51" s="570"/>
      <c r="D51" s="570"/>
      <c r="E51" s="570"/>
      <c r="F51" s="570"/>
    </row>
    <row r="61" spans="1:8" ht="22.5" customHeight="1"/>
    <row r="62" spans="1:8" ht="22.5" customHeight="1" thickBot="1">
      <c r="A62" s="574" t="s">
        <v>532</v>
      </c>
      <c r="B62" s="574"/>
      <c r="C62" s="157"/>
      <c r="D62" s="456" t="s">
        <v>840</v>
      </c>
      <c r="E62" s="456"/>
      <c r="F62" s="456"/>
    </row>
    <row r="63" spans="1:8" s="55" customFormat="1" ht="22.5" customHeight="1">
      <c r="A63" s="23" t="s">
        <v>368</v>
      </c>
      <c r="B63" s="13" t="s">
        <v>153</v>
      </c>
      <c r="C63" s="13" t="s">
        <v>154</v>
      </c>
      <c r="D63" s="13" t="s">
        <v>529</v>
      </c>
      <c r="E63" s="13" t="s">
        <v>155</v>
      </c>
      <c r="F63" s="20" t="s">
        <v>156</v>
      </c>
    </row>
    <row r="64" spans="1:8" ht="7.5" customHeight="1">
      <c r="A64" s="38"/>
      <c r="B64" s="39" t="s">
        <v>152</v>
      </c>
      <c r="C64" s="39" t="s">
        <v>152</v>
      </c>
      <c r="D64" s="39" t="s">
        <v>152</v>
      </c>
      <c r="E64" s="39" t="s">
        <v>152</v>
      </c>
      <c r="F64" s="40" t="s">
        <v>152</v>
      </c>
    </row>
    <row r="65" spans="1:8" ht="33" customHeight="1">
      <c r="A65" s="125" t="s">
        <v>422</v>
      </c>
      <c r="B65" s="58">
        <v>9793</v>
      </c>
      <c r="C65" s="58">
        <v>1569</v>
      </c>
      <c r="D65" s="58">
        <v>5960</v>
      </c>
      <c r="E65" s="58">
        <v>665</v>
      </c>
      <c r="F65" s="59">
        <v>1537</v>
      </c>
      <c r="G65" s="141"/>
      <c r="H65" s="141"/>
    </row>
    <row r="66" spans="1:8" ht="33" customHeight="1">
      <c r="A66" s="126" t="s">
        <v>533</v>
      </c>
      <c r="B66" s="60">
        <v>410</v>
      </c>
      <c r="C66" s="60">
        <v>409</v>
      </c>
      <c r="D66" s="60">
        <v>1</v>
      </c>
      <c r="E66" s="268" t="s">
        <v>734</v>
      </c>
      <c r="F66" s="269" t="s">
        <v>735</v>
      </c>
      <c r="G66" s="141"/>
      <c r="H66" s="141"/>
    </row>
    <row r="67" spans="1:8" ht="33" customHeight="1">
      <c r="A67" s="126" t="s">
        <v>423</v>
      </c>
      <c r="B67" s="60">
        <v>360</v>
      </c>
      <c r="C67" s="60">
        <v>276</v>
      </c>
      <c r="D67" s="60">
        <v>74</v>
      </c>
      <c r="E67" s="60">
        <v>9</v>
      </c>
      <c r="F67" s="269" t="s">
        <v>735</v>
      </c>
      <c r="G67" s="141"/>
      <c r="H67" s="141"/>
    </row>
    <row r="68" spans="1:8" ht="33" customHeight="1">
      <c r="A68" s="126" t="s">
        <v>424</v>
      </c>
      <c r="B68" s="60">
        <v>482</v>
      </c>
      <c r="C68" s="60">
        <v>191</v>
      </c>
      <c r="D68" s="60">
        <v>261</v>
      </c>
      <c r="E68" s="60">
        <v>25</v>
      </c>
      <c r="F68" s="269" t="s">
        <v>735</v>
      </c>
      <c r="G68" s="141"/>
      <c r="H68" s="141"/>
    </row>
    <row r="69" spans="1:8" ht="33" customHeight="1">
      <c r="A69" s="126" t="s">
        <v>425</v>
      </c>
      <c r="B69" s="60">
        <v>579</v>
      </c>
      <c r="C69" s="60">
        <v>170</v>
      </c>
      <c r="D69" s="60">
        <v>361</v>
      </c>
      <c r="E69" s="60">
        <v>45</v>
      </c>
      <c r="F69" s="269" t="s">
        <v>735</v>
      </c>
      <c r="G69" s="141"/>
      <c r="H69" s="141"/>
    </row>
    <row r="70" spans="1:8" ht="33" customHeight="1">
      <c r="A70" s="126" t="s">
        <v>426</v>
      </c>
      <c r="B70" s="60">
        <v>640</v>
      </c>
      <c r="C70" s="60">
        <v>125</v>
      </c>
      <c r="D70" s="60">
        <v>439</v>
      </c>
      <c r="E70" s="60">
        <v>67</v>
      </c>
      <c r="F70" s="61">
        <v>5</v>
      </c>
      <c r="G70" s="141"/>
      <c r="H70" s="141"/>
    </row>
    <row r="71" spans="1:8" ht="33" customHeight="1">
      <c r="A71" s="126" t="s">
        <v>427</v>
      </c>
      <c r="B71" s="60">
        <v>638</v>
      </c>
      <c r="C71" s="60">
        <v>120</v>
      </c>
      <c r="D71" s="60">
        <v>442</v>
      </c>
      <c r="E71" s="60">
        <v>69</v>
      </c>
      <c r="F71" s="61">
        <v>4</v>
      </c>
      <c r="G71" s="141"/>
      <c r="H71" s="141"/>
    </row>
    <row r="72" spans="1:8" ht="33" customHeight="1">
      <c r="A72" s="126" t="s">
        <v>428</v>
      </c>
      <c r="B72" s="60">
        <v>735</v>
      </c>
      <c r="C72" s="60">
        <v>73</v>
      </c>
      <c r="D72" s="60">
        <v>563</v>
      </c>
      <c r="E72" s="60">
        <v>83</v>
      </c>
      <c r="F72" s="61">
        <v>12</v>
      </c>
      <c r="G72" s="141"/>
      <c r="H72" s="141"/>
    </row>
    <row r="73" spans="1:8" ht="33" customHeight="1">
      <c r="A73" s="126" t="s">
        <v>429</v>
      </c>
      <c r="B73" s="60">
        <v>716</v>
      </c>
      <c r="C73" s="60">
        <v>58</v>
      </c>
      <c r="D73" s="60">
        <v>551</v>
      </c>
      <c r="E73" s="60">
        <v>78</v>
      </c>
      <c r="F73" s="61">
        <v>23</v>
      </c>
      <c r="G73" s="141"/>
      <c r="H73" s="141"/>
    </row>
    <row r="74" spans="1:8" ht="33" customHeight="1">
      <c r="A74" s="126" t="s">
        <v>430</v>
      </c>
      <c r="B74" s="60">
        <v>840</v>
      </c>
      <c r="C74" s="60">
        <v>36</v>
      </c>
      <c r="D74" s="60">
        <v>671</v>
      </c>
      <c r="E74" s="60">
        <v>74</v>
      </c>
      <c r="F74" s="61">
        <v>53</v>
      </c>
      <c r="G74" s="141"/>
      <c r="H74" s="141"/>
    </row>
    <row r="75" spans="1:8" ht="33" customHeight="1">
      <c r="A75" s="126" t="s">
        <v>431</v>
      </c>
      <c r="B75" s="60">
        <v>987</v>
      </c>
      <c r="C75" s="60">
        <v>46</v>
      </c>
      <c r="D75" s="60">
        <v>737</v>
      </c>
      <c r="E75" s="60">
        <v>92</v>
      </c>
      <c r="F75" s="61">
        <v>109</v>
      </c>
      <c r="G75" s="141"/>
      <c r="H75" s="141"/>
    </row>
    <row r="76" spans="1:8" ht="33" customHeight="1">
      <c r="A76" s="126" t="s">
        <v>432</v>
      </c>
      <c r="B76" s="60">
        <v>795</v>
      </c>
      <c r="C76" s="60">
        <v>21</v>
      </c>
      <c r="D76" s="60">
        <v>604</v>
      </c>
      <c r="E76" s="60">
        <v>50</v>
      </c>
      <c r="F76" s="61">
        <v>116</v>
      </c>
      <c r="G76" s="141"/>
      <c r="H76" s="141"/>
    </row>
    <row r="77" spans="1:8" ht="33" customHeight="1">
      <c r="A77" s="126" t="s">
        <v>433</v>
      </c>
      <c r="B77" s="60">
        <v>829</v>
      </c>
      <c r="C77" s="60">
        <v>12</v>
      </c>
      <c r="D77" s="60">
        <v>569</v>
      </c>
      <c r="E77" s="60">
        <v>32</v>
      </c>
      <c r="F77" s="61">
        <v>213</v>
      </c>
      <c r="G77" s="141"/>
      <c r="H77" s="141"/>
    </row>
    <row r="78" spans="1:8" ht="33" customHeight="1">
      <c r="A78" s="126" t="s">
        <v>434</v>
      </c>
      <c r="B78" s="60">
        <v>699</v>
      </c>
      <c r="C78" s="60">
        <v>13</v>
      </c>
      <c r="D78" s="60">
        <v>410</v>
      </c>
      <c r="E78" s="60">
        <v>16</v>
      </c>
      <c r="F78" s="61">
        <v>257</v>
      </c>
      <c r="G78" s="141"/>
      <c r="H78" s="141"/>
    </row>
    <row r="79" spans="1:8" ht="33" customHeight="1">
      <c r="A79" s="126" t="s">
        <v>435</v>
      </c>
      <c r="B79" s="60">
        <v>529</v>
      </c>
      <c r="C79" s="60">
        <v>11</v>
      </c>
      <c r="D79" s="60">
        <v>194</v>
      </c>
      <c r="E79" s="60">
        <v>15</v>
      </c>
      <c r="F79" s="61">
        <v>300</v>
      </c>
      <c r="G79" s="141"/>
      <c r="H79" s="141"/>
    </row>
    <row r="80" spans="1:8" ht="33" customHeight="1" thickBot="1">
      <c r="A80" s="127" t="s">
        <v>534</v>
      </c>
      <c r="B80" s="60">
        <v>554</v>
      </c>
      <c r="C80" s="60">
        <v>8</v>
      </c>
      <c r="D80" s="60">
        <v>83</v>
      </c>
      <c r="E80" s="60">
        <v>10</v>
      </c>
      <c r="F80" s="61">
        <v>445</v>
      </c>
      <c r="G80" s="141"/>
      <c r="H80" s="141"/>
    </row>
    <row r="81" spans="1:6" ht="18" customHeight="1">
      <c r="A81" s="569" t="s">
        <v>530</v>
      </c>
      <c r="B81" s="570"/>
      <c r="C81" s="570"/>
      <c r="D81" s="570"/>
      <c r="E81" s="570"/>
      <c r="F81" s="570"/>
    </row>
    <row r="82" spans="1:6" ht="14.25" customHeight="1"/>
    <row r="83" spans="1:6" ht="13.5" customHeight="1">
      <c r="A83" s="4"/>
      <c r="B83" s="4"/>
      <c r="C83" s="4"/>
      <c r="D83" s="4"/>
      <c r="E83" s="4"/>
      <c r="F83" s="4"/>
    </row>
    <row r="84" spans="1:6" ht="13.5" customHeight="1">
      <c r="A84" s="4"/>
      <c r="B84" s="4"/>
      <c r="C84" s="4"/>
      <c r="D84" s="4"/>
      <c r="E84" s="4"/>
      <c r="F84" s="4"/>
    </row>
    <row r="85" spans="1:6" ht="13.5" customHeight="1">
      <c r="A85" s="4"/>
      <c r="B85" s="4"/>
      <c r="C85" s="4"/>
      <c r="D85" s="4"/>
      <c r="E85" s="4"/>
      <c r="F85" s="4"/>
    </row>
    <row r="86" spans="1:6" ht="13.5" customHeight="1">
      <c r="A86" s="4"/>
      <c r="B86" s="4"/>
      <c r="C86" s="4"/>
      <c r="D86" s="4"/>
      <c r="E86" s="4"/>
      <c r="F86" s="4"/>
    </row>
    <row r="87" spans="1:6" ht="13.5" customHeight="1">
      <c r="A87" s="4"/>
      <c r="B87" s="4"/>
      <c r="C87" s="4"/>
      <c r="D87" s="4"/>
      <c r="E87" s="4"/>
      <c r="F87" s="4"/>
    </row>
    <row r="88" spans="1:6" ht="13.5" customHeight="1">
      <c r="A88" s="4"/>
      <c r="B88" s="4"/>
      <c r="C88" s="4"/>
      <c r="D88" s="4"/>
      <c r="E88" s="4"/>
      <c r="F88" s="4"/>
    </row>
    <row r="89" spans="1:6" ht="13.5" customHeight="1">
      <c r="A89" s="4"/>
      <c r="B89" s="4"/>
      <c r="C89" s="4"/>
      <c r="D89" s="4"/>
      <c r="E89" s="4"/>
      <c r="F89" s="4"/>
    </row>
    <row r="90" spans="1:6" ht="13.5" customHeight="1">
      <c r="A90" s="4"/>
      <c r="B90" s="4"/>
      <c r="C90" s="4"/>
      <c r="D90" s="4"/>
      <c r="E90" s="4"/>
      <c r="F90" s="4"/>
    </row>
    <row r="91" spans="1:6" ht="13.5" customHeight="1">
      <c r="A91" s="4"/>
      <c r="B91" s="4"/>
      <c r="C91" s="4"/>
      <c r="D91" s="4"/>
      <c r="E91" s="4"/>
      <c r="F91" s="4"/>
    </row>
    <row r="92" spans="1:6" ht="13.5" customHeight="1">
      <c r="A92" s="4"/>
      <c r="B92" s="4"/>
      <c r="C92" s="4"/>
      <c r="D92" s="4"/>
      <c r="E92" s="4"/>
      <c r="F92" s="4"/>
    </row>
    <row r="93" spans="1:6">
      <c r="A93" s="4"/>
      <c r="B93" s="4"/>
      <c r="C93" s="4"/>
      <c r="D93" s="4"/>
      <c r="E93" s="4"/>
      <c r="F93" s="4"/>
    </row>
    <row r="94" spans="1:6">
      <c r="A94" s="4"/>
      <c r="B94" s="4"/>
      <c r="C94" s="4"/>
      <c r="D94" s="4"/>
      <c r="E94" s="4"/>
      <c r="F94" s="4"/>
    </row>
    <row r="95" spans="1:6">
      <c r="A95" s="4"/>
      <c r="B95" s="4"/>
      <c r="C95" s="4"/>
      <c r="D95" s="4"/>
      <c r="E95" s="4"/>
      <c r="F95" s="4"/>
    </row>
    <row r="96" spans="1:6">
      <c r="A96" s="4"/>
      <c r="B96" s="4"/>
      <c r="C96" s="4"/>
      <c r="D96" s="4"/>
      <c r="E96" s="4"/>
      <c r="F96" s="4"/>
    </row>
    <row r="97" spans="1:6">
      <c r="A97" s="4"/>
      <c r="B97" s="4"/>
      <c r="C97" s="4"/>
      <c r="D97" s="4"/>
      <c r="E97" s="4"/>
      <c r="F97" s="4"/>
    </row>
    <row r="98" spans="1:6">
      <c r="A98" s="4"/>
      <c r="B98" s="4"/>
      <c r="C98" s="4"/>
      <c r="D98" s="4"/>
      <c r="E98" s="4"/>
      <c r="F98" s="4"/>
    </row>
    <row r="99" spans="1:6">
      <c r="A99" s="4"/>
      <c r="B99" s="4"/>
      <c r="C99" s="4"/>
      <c r="D99" s="4"/>
      <c r="E99" s="4"/>
      <c r="F99" s="4"/>
    </row>
    <row r="100" spans="1:6">
      <c r="A100" s="4"/>
      <c r="B100" s="4"/>
      <c r="C100" s="4"/>
      <c r="D100" s="4"/>
      <c r="E100" s="4"/>
      <c r="F100" s="4"/>
    </row>
    <row r="101" spans="1:6">
      <c r="A101" s="4"/>
      <c r="B101" s="4"/>
      <c r="C101" s="4"/>
      <c r="D101" s="4"/>
      <c r="E101" s="4"/>
      <c r="F101" s="4"/>
    </row>
    <row r="102" spans="1:6">
      <c r="A102" s="4"/>
      <c r="B102" s="4"/>
      <c r="C102" s="4"/>
      <c r="D102" s="4"/>
      <c r="E102" s="4"/>
      <c r="F102" s="4"/>
    </row>
    <row r="103" spans="1:6">
      <c r="A103" s="4"/>
      <c r="B103" s="4"/>
      <c r="C103" s="4"/>
      <c r="D103" s="4"/>
      <c r="E103" s="4"/>
      <c r="F103" s="4"/>
    </row>
    <row r="104" spans="1:6">
      <c r="A104" s="4"/>
      <c r="B104" s="4"/>
      <c r="C104" s="4"/>
      <c r="D104" s="4"/>
      <c r="E104" s="4"/>
      <c r="F104" s="4"/>
    </row>
    <row r="105" spans="1:6">
      <c r="A105" s="4"/>
      <c r="B105" s="4"/>
      <c r="C105" s="4"/>
      <c r="D105" s="4"/>
      <c r="E105" s="4"/>
      <c r="F105" s="4"/>
    </row>
    <row r="106" spans="1:6">
      <c r="A106" s="4"/>
      <c r="B106" s="4"/>
      <c r="C106" s="4"/>
      <c r="D106" s="4"/>
      <c r="E106" s="4"/>
      <c r="F106" s="4"/>
    </row>
    <row r="107" spans="1:6">
      <c r="A107" s="4"/>
      <c r="B107" s="4"/>
      <c r="C107" s="4"/>
      <c r="D107" s="4"/>
      <c r="E107" s="4"/>
      <c r="F107" s="4"/>
    </row>
    <row r="108" spans="1:6">
      <c r="A108" s="4"/>
      <c r="B108" s="4"/>
      <c r="C108" s="4"/>
      <c r="D108" s="4"/>
      <c r="E108" s="4"/>
      <c r="F108" s="4"/>
    </row>
    <row r="109" spans="1:6">
      <c r="A109" s="4"/>
      <c r="B109" s="4"/>
      <c r="C109" s="4"/>
      <c r="D109" s="4"/>
      <c r="E109" s="4"/>
      <c r="F109" s="4"/>
    </row>
    <row r="110" spans="1:6">
      <c r="A110" s="4"/>
      <c r="B110" s="4"/>
      <c r="C110" s="4"/>
      <c r="D110" s="4"/>
      <c r="E110" s="4"/>
      <c r="F110" s="4"/>
    </row>
    <row r="111" spans="1:6">
      <c r="A111" s="4"/>
      <c r="B111" s="4"/>
      <c r="C111" s="4"/>
      <c r="D111" s="4"/>
      <c r="E111" s="4"/>
      <c r="F111" s="4"/>
    </row>
    <row r="112" spans="1:6">
      <c r="A112" s="4"/>
      <c r="B112" s="4"/>
      <c r="C112" s="4"/>
      <c r="D112" s="4"/>
      <c r="E112" s="4"/>
      <c r="F112" s="4"/>
    </row>
    <row r="113" spans="1:6">
      <c r="A113" s="4"/>
      <c r="B113" s="4"/>
      <c r="C113" s="4"/>
      <c r="D113" s="4"/>
      <c r="E113" s="4"/>
      <c r="F113" s="4"/>
    </row>
    <row r="114" spans="1:6">
      <c r="A114" s="4"/>
      <c r="B114" s="4"/>
      <c r="C114" s="4"/>
      <c r="D114" s="4"/>
      <c r="E114" s="4"/>
      <c r="F114" s="4"/>
    </row>
    <row r="115" spans="1:6">
      <c r="A115" s="4"/>
      <c r="B115" s="4"/>
      <c r="C115" s="4"/>
      <c r="D115" s="4"/>
      <c r="E115" s="4"/>
      <c r="F115" s="4"/>
    </row>
    <row r="116" spans="1:6">
      <c r="A116" s="4"/>
      <c r="B116" s="4"/>
      <c r="C116" s="4"/>
      <c r="D116" s="4"/>
      <c r="E116" s="4"/>
      <c r="F116" s="4"/>
    </row>
    <row r="117" spans="1:6">
      <c r="A117" s="4"/>
      <c r="B117" s="4"/>
      <c r="C117" s="4"/>
      <c r="D117" s="4"/>
      <c r="E117" s="4"/>
      <c r="F117" s="4"/>
    </row>
    <row r="118" spans="1:6">
      <c r="A118" s="4"/>
      <c r="B118" s="4"/>
      <c r="C118" s="4"/>
      <c r="D118" s="4"/>
      <c r="E118" s="4"/>
      <c r="F118" s="4"/>
    </row>
    <row r="119" spans="1:6">
      <c r="A119" s="4"/>
      <c r="B119" s="4"/>
      <c r="C119" s="4"/>
      <c r="D119" s="4"/>
      <c r="E119" s="4"/>
      <c r="F119" s="4"/>
    </row>
    <row r="120" spans="1:6">
      <c r="A120" s="4"/>
      <c r="B120" s="4"/>
      <c r="C120" s="4"/>
      <c r="D120" s="4"/>
      <c r="E120" s="4"/>
      <c r="F120" s="4"/>
    </row>
    <row r="121" spans="1:6">
      <c r="A121" s="4"/>
      <c r="B121" s="4"/>
      <c r="C121" s="4"/>
      <c r="D121" s="4"/>
      <c r="E121" s="4"/>
      <c r="F121" s="4"/>
    </row>
    <row r="122" spans="1:6">
      <c r="A122" s="4"/>
      <c r="B122" s="4"/>
      <c r="C122" s="4"/>
      <c r="D122" s="4"/>
      <c r="E122" s="4"/>
      <c r="F122" s="4"/>
    </row>
    <row r="123" spans="1:6">
      <c r="A123" s="4"/>
      <c r="B123" s="4"/>
      <c r="C123" s="4"/>
      <c r="D123" s="4"/>
      <c r="E123" s="4"/>
      <c r="F123" s="4"/>
    </row>
    <row r="124" spans="1:6">
      <c r="A124" s="4"/>
      <c r="B124" s="4"/>
      <c r="C124" s="4"/>
      <c r="D124" s="4"/>
      <c r="E124" s="4"/>
      <c r="F124" s="4"/>
    </row>
    <row r="125" spans="1:6">
      <c r="A125" s="4"/>
      <c r="B125" s="4"/>
      <c r="C125" s="4"/>
      <c r="D125" s="4"/>
      <c r="E125" s="4"/>
      <c r="F125" s="4"/>
    </row>
    <row r="126" spans="1:6">
      <c r="A126" s="4"/>
      <c r="B126" s="4"/>
      <c r="C126" s="4"/>
      <c r="D126" s="4"/>
      <c r="E126" s="4"/>
      <c r="F126" s="4"/>
    </row>
    <row r="127" spans="1:6">
      <c r="A127" s="4"/>
      <c r="B127" s="4"/>
      <c r="C127" s="4"/>
      <c r="D127" s="4"/>
      <c r="E127" s="4"/>
      <c r="F127" s="4"/>
    </row>
    <row r="128" spans="1:6">
      <c r="A128" s="4"/>
      <c r="B128" s="4"/>
      <c r="C128" s="4"/>
      <c r="D128" s="4"/>
      <c r="E128" s="4"/>
      <c r="F128" s="4"/>
    </row>
    <row r="129" spans="1:6">
      <c r="A129" s="4"/>
      <c r="B129" s="4"/>
      <c r="C129" s="4"/>
      <c r="D129" s="4"/>
      <c r="E129" s="4"/>
      <c r="F129" s="4"/>
    </row>
    <row r="130" spans="1:6">
      <c r="A130" s="4"/>
      <c r="B130" s="4"/>
      <c r="C130" s="4"/>
      <c r="D130" s="4"/>
      <c r="E130" s="4"/>
      <c r="F130" s="4"/>
    </row>
    <row r="131" spans="1:6">
      <c r="A131" s="4"/>
      <c r="B131" s="4"/>
      <c r="C131" s="4"/>
      <c r="D131" s="4"/>
      <c r="E131" s="4"/>
      <c r="F131" s="4"/>
    </row>
    <row r="132" spans="1:6">
      <c r="A132" s="4"/>
      <c r="B132" s="4"/>
      <c r="C132" s="4"/>
      <c r="D132" s="4"/>
      <c r="E132" s="4"/>
      <c r="F132" s="4"/>
    </row>
    <row r="133" spans="1:6">
      <c r="A133" s="4"/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A136" s="4"/>
      <c r="B136" s="4"/>
      <c r="C136" s="4"/>
      <c r="D136" s="4"/>
      <c r="E136" s="4"/>
      <c r="F136" s="4"/>
    </row>
    <row r="137" spans="1:6">
      <c r="A137" s="4"/>
      <c r="B137" s="4"/>
      <c r="C137" s="4"/>
      <c r="D137" s="4"/>
      <c r="E137" s="4"/>
      <c r="F137" s="4"/>
    </row>
    <row r="138" spans="1:6">
      <c r="A138" s="4"/>
      <c r="B138" s="4"/>
      <c r="C138" s="4"/>
      <c r="D138" s="4"/>
      <c r="E138" s="4"/>
      <c r="F138" s="4"/>
    </row>
    <row r="139" spans="1:6">
      <c r="A139" s="4"/>
      <c r="B139" s="4"/>
      <c r="C139" s="4"/>
      <c r="D139" s="4"/>
      <c r="E139" s="4"/>
      <c r="F139" s="4"/>
    </row>
    <row r="140" spans="1:6">
      <c r="A140" s="4"/>
      <c r="B140" s="4"/>
      <c r="C140" s="4"/>
      <c r="D140" s="4"/>
      <c r="E140" s="4"/>
      <c r="F140" s="4"/>
    </row>
    <row r="141" spans="1:6">
      <c r="A141" s="4"/>
      <c r="B141" s="4"/>
      <c r="C141" s="4"/>
      <c r="D141" s="4"/>
      <c r="E141" s="4"/>
      <c r="F141" s="4"/>
    </row>
    <row r="142" spans="1:6">
      <c r="A142" s="4"/>
      <c r="B142" s="4"/>
      <c r="C142" s="4"/>
      <c r="D142" s="4"/>
      <c r="E142" s="4"/>
      <c r="F142" s="4"/>
    </row>
    <row r="143" spans="1:6">
      <c r="A143" s="4"/>
      <c r="B143" s="4"/>
      <c r="C143" s="4"/>
      <c r="D143" s="4"/>
      <c r="E143" s="4"/>
      <c r="F143" s="4"/>
    </row>
    <row r="144" spans="1:6">
      <c r="A144" s="4"/>
      <c r="B144" s="4"/>
      <c r="C144" s="4"/>
      <c r="D144" s="4"/>
      <c r="E144" s="4"/>
      <c r="F144" s="4"/>
    </row>
    <row r="145" spans="1:6">
      <c r="A145" s="4"/>
      <c r="B145" s="4"/>
      <c r="C145" s="4"/>
      <c r="D145" s="4"/>
      <c r="E145" s="4"/>
      <c r="F145" s="4"/>
    </row>
    <row r="146" spans="1:6">
      <c r="A146" s="4"/>
      <c r="B146" s="4"/>
      <c r="C146" s="4"/>
      <c r="D146" s="4"/>
      <c r="E146" s="4"/>
      <c r="F146" s="4"/>
    </row>
    <row r="147" spans="1:6">
      <c r="A147" s="4"/>
      <c r="B147" s="4"/>
      <c r="C147" s="4"/>
      <c r="D147" s="4"/>
      <c r="E147" s="4"/>
      <c r="F147" s="4"/>
    </row>
    <row r="148" spans="1:6">
      <c r="A148" s="4"/>
      <c r="B148" s="4"/>
      <c r="C148" s="4"/>
      <c r="D148" s="4"/>
      <c r="E148" s="4"/>
      <c r="F148" s="4"/>
    </row>
    <row r="149" spans="1:6">
      <c r="A149" s="4"/>
      <c r="B149" s="4"/>
      <c r="C149" s="4"/>
      <c r="D149" s="4"/>
      <c r="E149" s="4"/>
      <c r="F149" s="4"/>
    </row>
    <row r="150" spans="1:6">
      <c r="A150" s="4"/>
      <c r="B150" s="4"/>
      <c r="C150" s="4"/>
      <c r="D150" s="4"/>
      <c r="E150" s="4"/>
      <c r="F150" s="4"/>
    </row>
    <row r="151" spans="1:6">
      <c r="A151" s="4"/>
      <c r="B151" s="4"/>
      <c r="C151" s="4"/>
      <c r="D151" s="4"/>
      <c r="E151" s="4"/>
      <c r="F151" s="4"/>
    </row>
    <row r="152" spans="1:6">
      <c r="A152" s="4"/>
      <c r="B152" s="4"/>
      <c r="C152" s="4"/>
      <c r="D152" s="4"/>
      <c r="E152" s="4"/>
      <c r="F152" s="4"/>
    </row>
    <row r="153" spans="1:6">
      <c r="A153" s="4"/>
      <c r="B153" s="4"/>
      <c r="C153" s="4"/>
      <c r="D153" s="4"/>
      <c r="E153" s="4"/>
      <c r="F153" s="4"/>
    </row>
    <row r="154" spans="1:6">
      <c r="A154" s="4"/>
      <c r="B154" s="4"/>
      <c r="C154" s="4"/>
      <c r="D154" s="4"/>
      <c r="E154" s="4"/>
      <c r="F154" s="4"/>
    </row>
    <row r="155" spans="1:6">
      <c r="A155" s="4"/>
      <c r="B155" s="4"/>
      <c r="C155" s="4"/>
      <c r="D155" s="4"/>
      <c r="E155" s="4"/>
      <c r="F155" s="4"/>
    </row>
    <row r="156" spans="1:6">
      <c r="A156" s="4"/>
      <c r="B156" s="4"/>
      <c r="C156" s="4"/>
      <c r="D156" s="4"/>
      <c r="E156" s="4"/>
      <c r="F156" s="4"/>
    </row>
    <row r="157" spans="1:6">
      <c r="A157" s="4"/>
      <c r="B157" s="4"/>
      <c r="C157" s="4"/>
      <c r="D157" s="4"/>
      <c r="E157" s="4"/>
      <c r="F157" s="4"/>
    </row>
    <row r="158" spans="1:6">
      <c r="A158" s="4"/>
      <c r="B158" s="4"/>
      <c r="C158" s="4"/>
      <c r="D158" s="4"/>
      <c r="E158" s="4"/>
      <c r="F158" s="4"/>
    </row>
    <row r="159" spans="1:6">
      <c r="A159" s="4"/>
      <c r="B159" s="4"/>
      <c r="C159" s="4"/>
      <c r="D159" s="4"/>
      <c r="E159" s="4"/>
      <c r="F159" s="4"/>
    </row>
    <row r="160" spans="1:6">
      <c r="A160" s="4"/>
      <c r="B160" s="4"/>
      <c r="C160" s="4"/>
      <c r="D160" s="4"/>
      <c r="E160" s="4"/>
      <c r="F160" s="4"/>
    </row>
    <row r="161" spans="1:6">
      <c r="A161" s="4"/>
      <c r="B161" s="4"/>
      <c r="C161" s="4"/>
      <c r="D161" s="4"/>
      <c r="E161" s="4"/>
      <c r="F161" s="4"/>
    </row>
    <row r="162" spans="1:6">
      <c r="A162" s="4"/>
      <c r="B162" s="4"/>
      <c r="C162" s="4"/>
      <c r="D162" s="4"/>
      <c r="E162" s="4"/>
      <c r="F162" s="4"/>
    </row>
    <row r="163" spans="1:6">
      <c r="A163" s="4"/>
      <c r="B163" s="4"/>
      <c r="C163" s="4"/>
      <c r="D163" s="4"/>
      <c r="E163" s="4"/>
      <c r="F163" s="4"/>
    </row>
    <row r="164" spans="1:6">
      <c r="A164" s="4"/>
      <c r="B164" s="4"/>
      <c r="C164" s="4"/>
      <c r="D164" s="4"/>
      <c r="E164" s="4"/>
      <c r="F164" s="4"/>
    </row>
    <row r="165" spans="1:6">
      <c r="A165" s="4"/>
      <c r="B165" s="4"/>
      <c r="C165" s="4"/>
      <c r="D165" s="4"/>
      <c r="E165" s="4"/>
      <c r="F165" s="4"/>
    </row>
  </sheetData>
  <mergeCells count="10">
    <mergeCell ref="A81:F81"/>
    <mergeCell ref="A51:F51"/>
    <mergeCell ref="A1:D1"/>
    <mergeCell ref="A2:B2"/>
    <mergeCell ref="D2:F2"/>
    <mergeCell ref="A21:F21"/>
    <mergeCell ref="A32:B32"/>
    <mergeCell ref="D32:F32"/>
    <mergeCell ref="A62:B62"/>
    <mergeCell ref="D62:F62"/>
  </mergeCells>
  <phoneticPr fontId="4"/>
  <pageMargins left="0.78740157480314965" right="0.78740157480314965" top="0.78740157480314965" bottom="0.59055118110236227" header="0.51181102362204722" footer="0.31496062992125984"/>
  <pageSetup paperSize="9" scale="109" firstPageNumber="27" orientation="portrait" useFirstPageNumber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BreakPreview" topLeftCell="A35" zoomScaleNormal="100" zoomScaleSheetLayoutView="100" workbookViewId="0">
      <selection activeCell="B42" sqref="B42:B43"/>
    </sheetView>
  </sheetViews>
  <sheetFormatPr defaultRowHeight="13.5"/>
  <cols>
    <col min="1" max="1" width="2.5" customWidth="1"/>
    <col min="2" max="2" width="16" customWidth="1"/>
    <col min="3" max="18" width="8.5" customWidth="1"/>
  </cols>
  <sheetData>
    <row r="1" spans="1:18" ht="22.5" customHeight="1">
      <c r="A1" s="587" t="s">
        <v>561</v>
      </c>
      <c r="B1" s="505"/>
      <c r="C1" s="505"/>
      <c r="D1" s="505"/>
      <c r="E1" s="505"/>
      <c r="F1" s="505"/>
      <c r="G1" s="588"/>
      <c r="H1" s="1"/>
    </row>
    <row r="2" spans="1:18" ht="22.5" customHeight="1" thickBot="1"/>
    <row r="3" spans="1:18" ht="14.25" customHeight="1">
      <c r="A3" s="589" t="s">
        <v>308</v>
      </c>
      <c r="B3" s="590"/>
      <c r="C3" s="575" t="s">
        <v>283</v>
      </c>
      <c r="D3" s="450"/>
      <c r="E3" s="450" t="s">
        <v>284</v>
      </c>
      <c r="F3" s="450"/>
      <c r="G3" s="450" t="s">
        <v>285</v>
      </c>
      <c r="H3" s="450"/>
      <c r="I3" s="450" t="s">
        <v>286</v>
      </c>
      <c r="J3" s="450"/>
      <c r="K3" s="450" t="s">
        <v>287</v>
      </c>
      <c r="L3" s="450"/>
      <c r="M3" s="450" t="s">
        <v>288</v>
      </c>
      <c r="N3" s="450"/>
      <c r="O3" s="450" t="s">
        <v>307</v>
      </c>
      <c r="P3" s="450"/>
      <c r="Q3" s="575" t="s">
        <v>737</v>
      </c>
      <c r="R3" s="520"/>
    </row>
    <row r="4" spans="1:18" ht="13.5" customHeight="1">
      <c r="A4" s="591"/>
      <c r="B4" s="592"/>
      <c r="C4" s="37" t="s">
        <v>9</v>
      </c>
      <c r="D4" s="15" t="s">
        <v>45</v>
      </c>
      <c r="E4" s="15" t="s">
        <v>9</v>
      </c>
      <c r="F4" s="15" t="s">
        <v>45</v>
      </c>
      <c r="G4" s="15" t="s">
        <v>9</v>
      </c>
      <c r="H4" s="15" t="s">
        <v>45</v>
      </c>
      <c r="I4" s="15" t="s">
        <v>9</v>
      </c>
      <c r="J4" s="15" t="s">
        <v>45</v>
      </c>
      <c r="K4" s="15" t="s">
        <v>9</v>
      </c>
      <c r="L4" s="15" t="s">
        <v>45</v>
      </c>
      <c r="M4" s="15" t="s">
        <v>9</v>
      </c>
      <c r="N4" s="15" t="s">
        <v>45</v>
      </c>
      <c r="O4" s="241" t="s">
        <v>9</v>
      </c>
      <c r="P4" s="241" t="s">
        <v>45</v>
      </c>
      <c r="Q4" s="240" t="s">
        <v>9</v>
      </c>
      <c r="R4" s="243" t="s">
        <v>45</v>
      </c>
    </row>
    <row r="5" spans="1:18" ht="7.5" customHeight="1">
      <c r="A5" s="578" t="s">
        <v>471</v>
      </c>
      <c r="B5" s="579"/>
      <c r="C5" s="65" t="s">
        <v>157</v>
      </c>
      <c r="D5" s="39" t="s">
        <v>23</v>
      </c>
      <c r="E5" s="39" t="s">
        <v>157</v>
      </c>
      <c r="F5" s="39" t="s">
        <v>23</v>
      </c>
      <c r="G5" s="39" t="s">
        <v>157</v>
      </c>
      <c r="H5" s="39" t="s">
        <v>23</v>
      </c>
      <c r="I5" s="39" t="s">
        <v>157</v>
      </c>
      <c r="J5" s="39" t="s">
        <v>23</v>
      </c>
      <c r="K5" s="39" t="s">
        <v>157</v>
      </c>
      <c r="L5" s="39" t="s">
        <v>23</v>
      </c>
      <c r="M5" s="39" t="s">
        <v>157</v>
      </c>
      <c r="N5" s="39" t="s">
        <v>23</v>
      </c>
      <c r="O5" s="39" t="s">
        <v>157</v>
      </c>
      <c r="P5" s="39" t="s">
        <v>23</v>
      </c>
      <c r="Q5" s="65" t="s">
        <v>157</v>
      </c>
      <c r="R5" s="40" t="s">
        <v>23</v>
      </c>
    </row>
    <row r="6" spans="1:18" ht="24.75" customHeight="1">
      <c r="A6" s="593"/>
      <c r="B6" s="594"/>
      <c r="C6" s="66">
        <v>7464</v>
      </c>
      <c r="D6" s="58">
        <v>25853</v>
      </c>
      <c r="E6" s="58">
        <v>7969</v>
      </c>
      <c r="F6" s="58">
        <v>26534</v>
      </c>
      <c r="G6" s="58">
        <v>8089</v>
      </c>
      <c r="H6" s="58">
        <v>26686</v>
      </c>
      <c r="I6" s="58">
        <v>8280</v>
      </c>
      <c r="J6" s="58">
        <v>25680</v>
      </c>
      <c r="K6" s="58">
        <v>8499</v>
      </c>
      <c r="L6" s="58">
        <v>24716</v>
      </c>
      <c r="M6" s="58">
        <v>8760</v>
      </c>
      <c r="N6" s="58">
        <v>23905</v>
      </c>
      <c r="O6" s="58">
        <v>8883</v>
      </c>
      <c r="P6" s="58">
        <v>22819</v>
      </c>
      <c r="Q6" s="270">
        <v>8725</v>
      </c>
      <c r="R6" s="377">
        <v>21575</v>
      </c>
    </row>
    <row r="7" spans="1:18" ht="32.25" customHeight="1">
      <c r="A7" s="578" t="s">
        <v>535</v>
      </c>
      <c r="B7" s="579"/>
      <c r="C7" s="67">
        <v>7263</v>
      </c>
      <c r="D7" s="60">
        <v>24465</v>
      </c>
      <c r="E7" s="60">
        <v>7606</v>
      </c>
      <c r="F7" s="60">
        <v>25067</v>
      </c>
      <c r="G7" s="60">
        <v>7805</v>
      </c>
      <c r="H7" s="60">
        <v>25329</v>
      </c>
      <c r="I7" s="60">
        <v>8026</v>
      </c>
      <c r="J7" s="60">
        <v>24660</v>
      </c>
      <c r="K7" s="60">
        <v>8466</v>
      </c>
      <c r="L7" s="60">
        <v>24032</v>
      </c>
      <c r="M7" s="60">
        <v>8727</v>
      </c>
      <c r="N7" s="60">
        <v>23184</v>
      </c>
      <c r="O7" s="242">
        <v>8855</v>
      </c>
      <c r="P7" s="242">
        <v>22111</v>
      </c>
      <c r="Q7" s="271">
        <v>8700</v>
      </c>
      <c r="R7" s="375">
        <v>20889</v>
      </c>
    </row>
    <row r="8" spans="1:18" ht="15.75" customHeight="1">
      <c r="A8" s="62"/>
      <c r="B8" s="576" t="s">
        <v>460</v>
      </c>
      <c r="C8" s="19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272"/>
      <c r="R8" s="82"/>
    </row>
    <row r="9" spans="1:18" ht="15.75" customHeight="1">
      <c r="A9" s="62"/>
      <c r="B9" s="577"/>
      <c r="C9" s="66">
        <v>727</v>
      </c>
      <c r="D9" s="58">
        <v>727</v>
      </c>
      <c r="E9" s="58">
        <v>830</v>
      </c>
      <c r="F9" s="58">
        <v>830</v>
      </c>
      <c r="G9" s="58">
        <v>924</v>
      </c>
      <c r="H9" s="58">
        <v>924</v>
      </c>
      <c r="I9" s="58">
        <v>1186</v>
      </c>
      <c r="J9" s="58">
        <v>1186</v>
      </c>
      <c r="K9" s="58">
        <v>1592</v>
      </c>
      <c r="L9" s="58">
        <v>1592</v>
      </c>
      <c r="M9" s="58">
        <v>1905</v>
      </c>
      <c r="N9" s="58">
        <v>1905</v>
      </c>
      <c r="O9" s="58">
        <v>2209</v>
      </c>
      <c r="P9" s="58">
        <v>2209</v>
      </c>
      <c r="Q9" s="270">
        <v>2351</v>
      </c>
      <c r="R9" s="377">
        <v>2351</v>
      </c>
    </row>
    <row r="10" spans="1:18" ht="15.75" customHeight="1">
      <c r="A10" s="62"/>
      <c r="B10" s="576" t="s">
        <v>461</v>
      </c>
      <c r="C10" s="19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272"/>
      <c r="R10" s="82"/>
    </row>
    <row r="11" spans="1:18" ht="15.75" customHeight="1">
      <c r="A11" s="62"/>
      <c r="B11" s="577"/>
      <c r="C11" s="66">
        <v>1434</v>
      </c>
      <c r="D11" s="58">
        <v>2868</v>
      </c>
      <c r="E11" s="58">
        <v>1722</v>
      </c>
      <c r="F11" s="58">
        <v>3444</v>
      </c>
      <c r="G11" s="58">
        <v>1941</v>
      </c>
      <c r="H11" s="58">
        <v>3882</v>
      </c>
      <c r="I11" s="58">
        <v>2259</v>
      </c>
      <c r="J11" s="58">
        <v>4518</v>
      </c>
      <c r="K11" s="58">
        <v>2670</v>
      </c>
      <c r="L11" s="58">
        <v>5340</v>
      </c>
      <c r="M11" s="58">
        <v>2890</v>
      </c>
      <c r="N11" s="58">
        <v>5780</v>
      </c>
      <c r="O11" s="58">
        <v>3018</v>
      </c>
      <c r="P11" s="58">
        <v>6036</v>
      </c>
      <c r="Q11" s="270">
        <v>3088</v>
      </c>
      <c r="R11" s="377">
        <v>6176</v>
      </c>
    </row>
    <row r="12" spans="1:18" ht="15.75" customHeight="1">
      <c r="A12" s="62"/>
      <c r="B12" s="576" t="s">
        <v>462</v>
      </c>
      <c r="C12" s="19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72"/>
      <c r="R12" s="82"/>
    </row>
    <row r="13" spans="1:18" ht="15.75" customHeight="1">
      <c r="A13" s="62"/>
      <c r="B13" s="577"/>
      <c r="C13" s="66">
        <v>1689</v>
      </c>
      <c r="D13" s="58">
        <v>5067</v>
      </c>
      <c r="E13" s="58">
        <v>1641</v>
      </c>
      <c r="F13" s="58">
        <v>4923</v>
      </c>
      <c r="G13" s="58">
        <v>1631</v>
      </c>
      <c r="H13" s="58">
        <v>4893</v>
      </c>
      <c r="I13" s="58">
        <v>1622</v>
      </c>
      <c r="J13" s="58">
        <v>4866</v>
      </c>
      <c r="K13" s="58">
        <v>1625</v>
      </c>
      <c r="L13" s="58">
        <v>4875</v>
      </c>
      <c r="M13" s="58">
        <v>1714</v>
      </c>
      <c r="N13" s="58">
        <v>5142</v>
      </c>
      <c r="O13" s="58">
        <v>1738</v>
      </c>
      <c r="P13" s="58">
        <v>5214</v>
      </c>
      <c r="Q13" s="270">
        <v>1579</v>
      </c>
      <c r="R13" s="377">
        <v>4737</v>
      </c>
    </row>
    <row r="14" spans="1:18" ht="15.75" customHeight="1">
      <c r="A14" s="62"/>
      <c r="B14" s="576" t="s">
        <v>463</v>
      </c>
      <c r="C14" s="19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272"/>
      <c r="R14" s="82"/>
    </row>
    <row r="15" spans="1:18" ht="15.75" customHeight="1">
      <c r="A15" s="62"/>
      <c r="B15" s="577"/>
      <c r="C15" s="66">
        <v>2076</v>
      </c>
      <c r="D15" s="58">
        <v>8304</v>
      </c>
      <c r="E15" s="58">
        <v>2038</v>
      </c>
      <c r="F15" s="58">
        <v>8152</v>
      </c>
      <c r="G15" s="58">
        <v>1867</v>
      </c>
      <c r="H15" s="58">
        <v>7468</v>
      </c>
      <c r="I15" s="58">
        <v>1645</v>
      </c>
      <c r="J15" s="58">
        <v>6580</v>
      </c>
      <c r="K15" s="58">
        <v>1458</v>
      </c>
      <c r="L15" s="58">
        <v>5832</v>
      </c>
      <c r="M15" s="58">
        <v>1306</v>
      </c>
      <c r="N15" s="58">
        <v>5224</v>
      </c>
      <c r="O15" s="58">
        <v>1196</v>
      </c>
      <c r="P15" s="58">
        <v>4784</v>
      </c>
      <c r="Q15" s="270">
        <v>1097</v>
      </c>
      <c r="R15" s="377">
        <v>4388</v>
      </c>
    </row>
    <row r="16" spans="1:18" ht="15.75" customHeight="1">
      <c r="A16" s="62"/>
      <c r="B16" s="576" t="s">
        <v>464</v>
      </c>
      <c r="C16" s="19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272"/>
      <c r="R16" s="82"/>
    </row>
    <row r="17" spans="1:18" ht="15.75" customHeight="1">
      <c r="A17" s="62"/>
      <c r="B17" s="577"/>
      <c r="C17" s="66">
        <v>797</v>
      </c>
      <c r="D17" s="58">
        <v>3985</v>
      </c>
      <c r="E17" s="58">
        <v>829</v>
      </c>
      <c r="F17" s="58">
        <v>4145</v>
      </c>
      <c r="G17" s="58">
        <v>843</v>
      </c>
      <c r="H17" s="58">
        <v>4215</v>
      </c>
      <c r="I17" s="58">
        <v>740</v>
      </c>
      <c r="J17" s="58">
        <v>3700</v>
      </c>
      <c r="K17" s="58">
        <v>628</v>
      </c>
      <c r="L17" s="58">
        <v>3140</v>
      </c>
      <c r="M17" s="58">
        <v>548</v>
      </c>
      <c r="N17" s="58">
        <v>2740</v>
      </c>
      <c r="O17" s="58">
        <v>439</v>
      </c>
      <c r="P17" s="58">
        <v>2195</v>
      </c>
      <c r="Q17" s="270">
        <v>385</v>
      </c>
      <c r="R17" s="377">
        <v>1925</v>
      </c>
    </row>
    <row r="18" spans="1:18" ht="15.75" customHeight="1">
      <c r="A18" s="62"/>
      <c r="B18" s="576" t="s">
        <v>465</v>
      </c>
      <c r="C18" s="19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272"/>
      <c r="R18" s="82"/>
    </row>
    <row r="19" spans="1:18" ht="15.75" customHeight="1">
      <c r="A19" s="62"/>
      <c r="B19" s="577"/>
      <c r="C19" s="66">
        <v>337</v>
      </c>
      <c r="D19" s="58">
        <v>2022</v>
      </c>
      <c r="E19" s="58">
        <v>321</v>
      </c>
      <c r="F19" s="58">
        <v>1926</v>
      </c>
      <c r="G19" s="58">
        <v>343</v>
      </c>
      <c r="H19" s="58">
        <v>2058</v>
      </c>
      <c r="I19" s="58">
        <v>314</v>
      </c>
      <c r="J19" s="58">
        <v>1884</v>
      </c>
      <c r="K19" s="58">
        <v>278</v>
      </c>
      <c r="L19" s="58">
        <v>1668</v>
      </c>
      <c r="M19" s="58">
        <v>215</v>
      </c>
      <c r="N19" s="58">
        <v>1290</v>
      </c>
      <c r="O19" s="58">
        <v>146</v>
      </c>
      <c r="P19" s="58">
        <v>876</v>
      </c>
      <c r="Q19" s="270">
        <v>119</v>
      </c>
      <c r="R19" s="377">
        <v>714</v>
      </c>
    </row>
    <row r="20" spans="1:18" ht="15.75" customHeight="1">
      <c r="A20" s="62"/>
      <c r="B20" s="576" t="s">
        <v>466</v>
      </c>
      <c r="C20" s="19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272"/>
      <c r="R20" s="82"/>
    </row>
    <row r="21" spans="1:18" ht="15.75" customHeight="1">
      <c r="A21" s="62"/>
      <c r="B21" s="577"/>
      <c r="C21" s="66">
        <v>146</v>
      </c>
      <c r="D21" s="58">
        <v>1022</v>
      </c>
      <c r="E21" s="58">
        <v>167</v>
      </c>
      <c r="F21" s="58">
        <v>1169</v>
      </c>
      <c r="G21" s="58">
        <v>182</v>
      </c>
      <c r="H21" s="58">
        <v>1274</v>
      </c>
      <c r="I21" s="58">
        <v>178</v>
      </c>
      <c r="J21" s="58">
        <v>1246</v>
      </c>
      <c r="K21" s="58">
        <v>152</v>
      </c>
      <c r="L21" s="58">
        <v>1064</v>
      </c>
      <c r="M21" s="58">
        <v>100</v>
      </c>
      <c r="N21" s="58">
        <v>700</v>
      </c>
      <c r="O21" s="58">
        <v>81</v>
      </c>
      <c r="P21" s="58">
        <v>567</v>
      </c>
      <c r="Q21" s="270">
        <v>58</v>
      </c>
      <c r="R21" s="377">
        <v>406</v>
      </c>
    </row>
    <row r="22" spans="1:18" ht="15.75" customHeight="1">
      <c r="A22" s="62"/>
      <c r="B22" s="576" t="s">
        <v>467</v>
      </c>
      <c r="C22" s="19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191"/>
      <c r="R22" s="82"/>
    </row>
    <row r="23" spans="1:18" ht="15.75" customHeight="1">
      <c r="A23" s="62"/>
      <c r="B23" s="577"/>
      <c r="C23" s="66">
        <v>44</v>
      </c>
      <c r="D23" s="58">
        <v>352</v>
      </c>
      <c r="E23" s="58">
        <v>47</v>
      </c>
      <c r="F23" s="58">
        <v>376</v>
      </c>
      <c r="G23" s="58">
        <v>55</v>
      </c>
      <c r="H23" s="58">
        <v>440</v>
      </c>
      <c r="I23" s="58">
        <v>61</v>
      </c>
      <c r="J23" s="58">
        <v>488</v>
      </c>
      <c r="K23" s="58">
        <v>50</v>
      </c>
      <c r="L23" s="58">
        <v>400</v>
      </c>
      <c r="M23" s="58">
        <v>41</v>
      </c>
      <c r="N23" s="58">
        <v>328</v>
      </c>
      <c r="O23" s="58">
        <v>24</v>
      </c>
      <c r="P23" s="58">
        <v>192</v>
      </c>
      <c r="Q23" s="379">
        <v>17</v>
      </c>
      <c r="R23" s="377">
        <v>136</v>
      </c>
    </row>
    <row r="24" spans="1:18" ht="15.75" customHeight="1">
      <c r="A24" s="62"/>
      <c r="B24" s="576" t="s">
        <v>468</v>
      </c>
      <c r="C24" s="19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191"/>
      <c r="R24" s="82"/>
    </row>
    <row r="25" spans="1:18" ht="15.75" customHeight="1">
      <c r="A25" s="62"/>
      <c r="B25" s="577"/>
      <c r="C25" s="66">
        <v>12</v>
      </c>
      <c r="D25" s="58">
        <v>108</v>
      </c>
      <c r="E25" s="58">
        <v>8</v>
      </c>
      <c r="F25" s="58">
        <v>72</v>
      </c>
      <c r="G25" s="58">
        <v>17</v>
      </c>
      <c r="H25" s="58">
        <v>153</v>
      </c>
      <c r="I25" s="58">
        <v>18</v>
      </c>
      <c r="J25" s="58">
        <v>162</v>
      </c>
      <c r="K25" s="58">
        <v>11</v>
      </c>
      <c r="L25" s="58">
        <v>99</v>
      </c>
      <c r="M25" s="58">
        <v>7</v>
      </c>
      <c r="N25" s="58">
        <v>63</v>
      </c>
      <c r="O25" s="58">
        <v>3</v>
      </c>
      <c r="P25" s="58">
        <v>27</v>
      </c>
      <c r="Q25" s="379">
        <v>5</v>
      </c>
      <c r="R25" s="377">
        <v>45</v>
      </c>
    </row>
    <row r="26" spans="1:18" ht="15.75" customHeight="1">
      <c r="A26" s="62"/>
      <c r="B26" s="576" t="s">
        <v>469</v>
      </c>
      <c r="C26" s="19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191"/>
      <c r="R26" s="82"/>
    </row>
    <row r="27" spans="1:18" ht="15.75" customHeight="1">
      <c r="A27" s="64"/>
      <c r="B27" s="577"/>
      <c r="C27" s="66">
        <v>1</v>
      </c>
      <c r="D27" s="58">
        <v>10</v>
      </c>
      <c r="E27" s="58">
        <v>3</v>
      </c>
      <c r="F27" s="58">
        <v>30</v>
      </c>
      <c r="G27" s="58">
        <v>2</v>
      </c>
      <c r="H27" s="58">
        <v>22</v>
      </c>
      <c r="I27" s="58">
        <v>3</v>
      </c>
      <c r="J27" s="58">
        <v>30</v>
      </c>
      <c r="K27" s="58">
        <v>2</v>
      </c>
      <c r="L27" s="58">
        <v>22</v>
      </c>
      <c r="M27" s="58">
        <v>1</v>
      </c>
      <c r="N27" s="58">
        <v>12</v>
      </c>
      <c r="O27" s="58">
        <v>1</v>
      </c>
      <c r="P27" s="58">
        <v>11</v>
      </c>
      <c r="Q27" s="379">
        <v>1</v>
      </c>
      <c r="R27" s="377">
        <v>11</v>
      </c>
    </row>
    <row r="28" spans="1:18" ht="15.75" customHeight="1">
      <c r="A28" s="578" t="s">
        <v>472</v>
      </c>
      <c r="B28" s="583"/>
      <c r="C28" s="19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191"/>
      <c r="R28" s="82"/>
    </row>
    <row r="29" spans="1:18" ht="15.75" customHeight="1">
      <c r="A29" s="584"/>
      <c r="B29" s="585"/>
      <c r="C29" s="66">
        <v>201</v>
      </c>
      <c r="D29" s="58">
        <v>1388</v>
      </c>
      <c r="E29" s="58">
        <v>363</v>
      </c>
      <c r="F29" s="58">
        <v>1467</v>
      </c>
      <c r="G29" s="58">
        <v>284</v>
      </c>
      <c r="H29" s="58">
        <v>1357</v>
      </c>
      <c r="I29" s="58">
        <v>254</v>
      </c>
      <c r="J29" s="58">
        <v>1020</v>
      </c>
      <c r="K29" s="58">
        <v>210</v>
      </c>
      <c r="L29" s="58">
        <v>861</v>
      </c>
      <c r="M29" s="58">
        <v>189</v>
      </c>
      <c r="N29" s="58">
        <v>877</v>
      </c>
      <c r="O29" s="58">
        <v>158</v>
      </c>
      <c r="P29" s="58">
        <v>838</v>
      </c>
      <c r="Q29" s="379">
        <v>148</v>
      </c>
      <c r="R29" s="377">
        <v>809</v>
      </c>
    </row>
    <row r="30" spans="1:18" ht="15.75" customHeight="1">
      <c r="A30" s="62"/>
      <c r="B30" s="581" t="s">
        <v>370</v>
      </c>
      <c r="C30" s="19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191"/>
      <c r="R30" s="82"/>
    </row>
    <row r="31" spans="1:18" ht="15.75" customHeight="1">
      <c r="A31" s="62"/>
      <c r="B31" s="582"/>
      <c r="C31" s="66">
        <v>117</v>
      </c>
      <c r="D31" s="58">
        <v>117</v>
      </c>
      <c r="E31" s="58">
        <v>100</v>
      </c>
      <c r="F31" s="58">
        <v>100</v>
      </c>
      <c r="G31" s="58">
        <v>104</v>
      </c>
      <c r="H31" s="58">
        <v>104</v>
      </c>
      <c r="I31" s="58">
        <v>65</v>
      </c>
      <c r="J31" s="58">
        <v>65</v>
      </c>
      <c r="K31" s="58">
        <v>91</v>
      </c>
      <c r="L31" s="58">
        <v>91</v>
      </c>
      <c r="M31" s="58">
        <v>93</v>
      </c>
      <c r="N31" s="58">
        <v>93</v>
      </c>
      <c r="O31" s="58">
        <v>101</v>
      </c>
      <c r="P31" s="58">
        <v>101</v>
      </c>
      <c r="Q31" s="379">
        <v>89</v>
      </c>
      <c r="R31" s="377">
        <v>89</v>
      </c>
    </row>
    <row r="32" spans="1:18" ht="15.75" customHeight="1">
      <c r="A32" s="62"/>
      <c r="B32" s="315" t="s">
        <v>473</v>
      </c>
      <c r="C32" s="68"/>
      <c r="D32" s="53"/>
      <c r="E32" s="53"/>
      <c r="F32" s="53"/>
      <c r="G32" s="53"/>
      <c r="H32" s="53"/>
      <c r="I32" s="81"/>
      <c r="J32" s="81"/>
      <c r="K32" s="81"/>
      <c r="L32" s="81"/>
      <c r="M32" s="81"/>
      <c r="N32" s="81"/>
      <c r="O32" s="81"/>
      <c r="P32" s="81"/>
      <c r="Q32" s="191"/>
      <c r="R32" s="82"/>
    </row>
    <row r="33" spans="1:18" ht="15.75" customHeight="1">
      <c r="A33" s="62"/>
      <c r="B33" s="190" t="s">
        <v>474</v>
      </c>
      <c r="C33" s="66">
        <v>2</v>
      </c>
      <c r="D33" s="58">
        <v>15</v>
      </c>
      <c r="E33" s="79" t="s">
        <v>470</v>
      </c>
      <c r="F33" s="79" t="s">
        <v>470</v>
      </c>
      <c r="G33" s="79" t="s">
        <v>470</v>
      </c>
      <c r="H33" s="79" t="s">
        <v>470</v>
      </c>
      <c r="I33" s="79" t="s">
        <v>470</v>
      </c>
      <c r="J33" s="79" t="s">
        <v>470</v>
      </c>
      <c r="K33" s="79" t="s">
        <v>470</v>
      </c>
      <c r="L33" s="79" t="s">
        <v>470</v>
      </c>
      <c r="M33" s="79" t="s">
        <v>470</v>
      </c>
      <c r="N33" s="79" t="s">
        <v>470</v>
      </c>
      <c r="O33" s="79" t="s">
        <v>470</v>
      </c>
      <c r="P33" s="79" t="s">
        <v>470</v>
      </c>
      <c r="Q33" s="192" t="s">
        <v>470</v>
      </c>
      <c r="R33" s="380" t="s">
        <v>470</v>
      </c>
    </row>
    <row r="34" spans="1:18" ht="15.75" customHeight="1">
      <c r="A34" s="62"/>
      <c r="B34" s="576" t="s">
        <v>371</v>
      </c>
      <c r="C34" s="19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191"/>
      <c r="R34" s="82"/>
    </row>
    <row r="35" spans="1:18" ht="15.75" customHeight="1">
      <c r="A35" s="62"/>
      <c r="B35" s="577"/>
      <c r="C35" s="66">
        <v>3</v>
      </c>
      <c r="D35" s="58">
        <v>102</v>
      </c>
      <c r="E35" s="58">
        <v>2</v>
      </c>
      <c r="F35" s="58">
        <v>63</v>
      </c>
      <c r="G35" s="58">
        <v>3</v>
      </c>
      <c r="H35" s="58">
        <v>66</v>
      </c>
      <c r="I35" s="58">
        <v>1</v>
      </c>
      <c r="J35" s="58">
        <v>16</v>
      </c>
      <c r="K35" s="58">
        <v>1</v>
      </c>
      <c r="L35" s="58">
        <v>26</v>
      </c>
      <c r="M35" s="58">
        <v>1</v>
      </c>
      <c r="N35" s="58">
        <v>28</v>
      </c>
      <c r="O35" s="58">
        <v>1</v>
      </c>
      <c r="P35" s="58">
        <v>19</v>
      </c>
      <c r="Q35" s="379">
        <v>1</v>
      </c>
      <c r="R35" s="377">
        <v>20</v>
      </c>
    </row>
    <row r="36" spans="1:18" ht="15.75" customHeight="1">
      <c r="A36" s="62"/>
      <c r="B36" s="316" t="s">
        <v>372</v>
      </c>
      <c r="C36" s="19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191"/>
      <c r="R36" s="82"/>
    </row>
    <row r="37" spans="1:18" ht="15.75" customHeight="1">
      <c r="A37" s="62"/>
      <c r="B37" s="317" t="s">
        <v>458</v>
      </c>
      <c r="C37" s="66">
        <v>41</v>
      </c>
      <c r="D37" s="58">
        <v>243</v>
      </c>
      <c r="E37" s="58">
        <v>200</v>
      </c>
      <c r="F37" s="58">
        <v>200</v>
      </c>
      <c r="G37" s="58">
        <v>109</v>
      </c>
      <c r="H37" s="58">
        <v>109</v>
      </c>
      <c r="I37" s="58">
        <v>120</v>
      </c>
      <c r="J37" s="58">
        <v>120</v>
      </c>
      <c r="K37" s="58">
        <v>86</v>
      </c>
      <c r="L37" s="58">
        <v>86</v>
      </c>
      <c r="M37" s="58">
        <v>63</v>
      </c>
      <c r="N37" s="58">
        <v>63</v>
      </c>
      <c r="O37" s="58">
        <v>29</v>
      </c>
      <c r="P37" s="58">
        <v>29</v>
      </c>
      <c r="Q37" s="379">
        <v>34</v>
      </c>
      <c r="R37" s="377">
        <v>34</v>
      </c>
    </row>
    <row r="38" spans="1:18" ht="15.75" customHeight="1">
      <c r="A38" s="62"/>
      <c r="B38" s="576" t="s">
        <v>373</v>
      </c>
      <c r="C38" s="19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191"/>
      <c r="R38" s="82"/>
    </row>
    <row r="39" spans="1:18" ht="15.75" customHeight="1">
      <c r="A39" s="62"/>
      <c r="B39" s="577"/>
      <c r="C39" s="66">
        <v>10</v>
      </c>
      <c r="D39" s="58">
        <v>228</v>
      </c>
      <c r="E39" s="58">
        <v>10</v>
      </c>
      <c r="F39" s="58">
        <v>203</v>
      </c>
      <c r="G39" s="58">
        <v>11</v>
      </c>
      <c r="H39" s="58">
        <v>176</v>
      </c>
      <c r="I39" s="58">
        <v>10</v>
      </c>
      <c r="J39" s="58">
        <v>106</v>
      </c>
      <c r="K39" s="58">
        <v>5</v>
      </c>
      <c r="L39" s="58">
        <v>59</v>
      </c>
      <c r="M39" s="58">
        <v>6</v>
      </c>
      <c r="N39" s="58">
        <v>72</v>
      </c>
      <c r="O39" s="58">
        <v>5</v>
      </c>
      <c r="P39" s="58">
        <v>242</v>
      </c>
      <c r="Q39" s="379">
        <v>4</v>
      </c>
      <c r="R39" s="377">
        <v>167</v>
      </c>
    </row>
    <row r="40" spans="1:18" ht="15.75" customHeight="1">
      <c r="A40" s="62"/>
      <c r="B40" s="576" t="s">
        <v>369</v>
      </c>
      <c r="C40" s="19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191"/>
      <c r="R40" s="82"/>
    </row>
    <row r="41" spans="1:18" ht="15.75" customHeight="1">
      <c r="A41" s="62"/>
      <c r="B41" s="577"/>
      <c r="C41" s="66">
        <v>1</v>
      </c>
      <c r="D41" s="58">
        <v>6</v>
      </c>
      <c r="E41" s="58">
        <v>2</v>
      </c>
      <c r="F41" s="58">
        <v>85</v>
      </c>
      <c r="G41" s="58">
        <v>2</v>
      </c>
      <c r="H41" s="58">
        <v>85</v>
      </c>
      <c r="I41" s="58">
        <v>2</v>
      </c>
      <c r="J41" s="58">
        <v>86</v>
      </c>
      <c r="K41" s="58">
        <v>2</v>
      </c>
      <c r="L41" s="58">
        <v>120</v>
      </c>
      <c r="M41" s="58">
        <v>3</v>
      </c>
      <c r="N41" s="58">
        <v>157</v>
      </c>
      <c r="O41" s="58">
        <v>7</v>
      </c>
      <c r="P41" s="58">
        <v>130</v>
      </c>
      <c r="Q41" s="379">
        <v>6</v>
      </c>
      <c r="R41" s="377">
        <v>235</v>
      </c>
    </row>
    <row r="42" spans="1:18" ht="15.75" customHeight="1">
      <c r="A42" s="62"/>
      <c r="B42" s="576" t="s">
        <v>374</v>
      </c>
      <c r="C42" s="19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191"/>
      <c r="R42" s="82"/>
    </row>
    <row r="43" spans="1:18" ht="15.75" customHeight="1">
      <c r="A43" s="62"/>
      <c r="B43" s="577"/>
      <c r="C43" s="66">
        <v>19</v>
      </c>
      <c r="D43" s="58">
        <v>637</v>
      </c>
      <c r="E43" s="58">
        <v>20</v>
      </c>
      <c r="F43" s="58">
        <v>787</v>
      </c>
      <c r="G43" s="58">
        <v>20</v>
      </c>
      <c r="H43" s="58">
        <v>779</v>
      </c>
      <c r="I43" s="58">
        <v>16</v>
      </c>
      <c r="J43" s="58">
        <v>587</v>
      </c>
      <c r="K43" s="58">
        <v>17</v>
      </c>
      <c r="L43" s="58">
        <v>469</v>
      </c>
      <c r="M43" s="58">
        <v>20</v>
      </c>
      <c r="N43" s="58">
        <v>461</v>
      </c>
      <c r="O43" s="58">
        <v>14</v>
      </c>
      <c r="P43" s="58">
        <v>316</v>
      </c>
      <c r="Q43" s="379">
        <v>14</v>
      </c>
      <c r="R43" s="377">
        <v>264</v>
      </c>
    </row>
    <row r="44" spans="1:18" ht="15.75" customHeight="1">
      <c r="A44" s="62"/>
      <c r="B44" s="576" t="s">
        <v>375</v>
      </c>
      <c r="C44" s="19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191"/>
      <c r="R44" s="82"/>
    </row>
    <row r="45" spans="1:18" ht="15.75" customHeight="1">
      <c r="A45" s="62"/>
      <c r="B45" s="577"/>
      <c r="C45" s="192" t="s">
        <v>470</v>
      </c>
      <c r="D45" s="79" t="s">
        <v>470</v>
      </c>
      <c r="E45" s="79" t="s">
        <v>470</v>
      </c>
      <c r="F45" s="79" t="s">
        <v>470</v>
      </c>
      <c r="G45" s="79" t="s">
        <v>470</v>
      </c>
      <c r="H45" s="79" t="s">
        <v>470</v>
      </c>
      <c r="I45" s="79" t="s">
        <v>470</v>
      </c>
      <c r="J45" s="79" t="s">
        <v>470</v>
      </c>
      <c r="K45" s="79" t="s">
        <v>470</v>
      </c>
      <c r="L45" s="79" t="s">
        <v>470</v>
      </c>
      <c r="M45" s="79" t="s">
        <v>470</v>
      </c>
      <c r="N45" s="79" t="s">
        <v>470</v>
      </c>
      <c r="O45" s="79" t="s">
        <v>470</v>
      </c>
      <c r="P45" s="79" t="s">
        <v>470</v>
      </c>
      <c r="Q45" s="192" t="s">
        <v>470</v>
      </c>
      <c r="R45" s="380" t="s">
        <v>470</v>
      </c>
    </row>
    <row r="46" spans="1:18" ht="15.75" customHeight="1">
      <c r="A46" s="62"/>
      <c r="B46" s="576" t="s">
        <v>376</v>
      </c>
      <c r="C46" s="19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191"/>
      <c r="R46" s="82"/>
    </row>
    <row r="47" spans="1:18" ht="15.75" customHeight="1">
      <c r="A47" s="62"/>
      <c r="B47" s="577"/>
      <c r="C47" s="66">
        <v>8</v>
      </c>
      <c r="D47" s="58">
        <v>40</v>
      </c>
      <c r="E47" s="58">
        <v>29</v>
      </c>
      <c r="F47" s="58">
        <v>29</v>
      </c>
      <c r="G47" s="58">
        <v>35</v>
      </c>
      <c r="H47" s="58">
        <v>38</v>
      </c>
      <c r="I47" s="58">
        <v>40</v>
      </c>
      <c r="J47" s="58">
        <v>40</v>
      </c>
      <c r="K47" s="58">
        <v>2</v>
      </c>
      <c r="L47" s="58">
        <v>2</v>
      </c>
      <c r="M47" s="58">
        <v>1</v>
      </c>
      <c r="N47" s="58">
        <v>1</v>
      </c>
      <c r="O47" s="79" t="s">
        <v>470</v>
      </c>
      <c r="P47" s="79" t="s">
        <v>470</v>
      </c>
      <c r="Q47" s="192" t="s">
        <v>470</v>
      </c>
      <c r="R47" s="380" t="s">
        <v>470</v>
      </c>
    </row>
    <row r="48" spans="1:18" ht="15.75" customHeight="1">
      <c r="A48" s="62"/>
      <c r="B48" s="576" t="s">
        <v>459</v>
      </c>
      <c r="C48" s="19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191"/>
      <c r="R48" s="82"/>
    </row>
    <row r="49" spans="1:20" ht="15.75" customHeight="1" thickBot="1">
      <c r="A49" s="63"/>
      <c r="B49" s="586"/>
      <c r="C49" s="193" t="s">
        <v>470</v>
      </c>
      <c r="D49" s="80" t="s">
        <v>470</v>
      </c>
      <c r="E49" s="80" t="s">
        <v>470</v>
      </c>
      <c r="F49" s="80" t="s">
        <v>470</v>
      </c>
      <c r="G49" s="80" t="s">
        <v>470</v>
      </c>
      <c r="H49" s="80" t="s">
        <v>470</v>
      </c>
      <c r="I49" s="80" t="s">
        <v>470</v>
      </c>
      <c r="J49" s="80" t="s">
        <v>470</v>
      </c>
      <c r="K49" s="83">
        <v>6</v>
      </c>
      <c r="L49" s="83">
        <v>8</v>
      </c>
      <c r="M49" s="83">
        <v>2</v>
      </c>
      <c r="N49" s="83">
        <v>2</v>
      </c>
      <c r="O49" s="83">
        <v>1</v>
      </c>
      <c r="P49" s="83">
        <v>1</v>
      </c>
      <c r="Q49" s="193" t="s">
        <v>470</v>
      </c>
      <c r="R49" s="381" t="s">
        <v>470</v>
      </c>
    </row>
    <row r="50" spans="1:20" ht="18" customHeight="1">
      <c r="A50" s="580" t="s">
        <v>1048</v>
      </c>
      <c r="B50" s="580"/>
      <c r="C50" s="580"/>
      <c r="D50" s="580"/>
      <c r="E50" s="580"/>
      <c r="F50" s="580"/>
      <c r="G50" s="580"/>
      <c r="H50" s="580"/>
      <c r="I50" s="580"/>
      <c r="J50" s="580"/>
      <c r="P50" s="4"/>
      <c r="R50" s="4"/>
      <c r="T50" s="4"/>
    </row>
    <row r="51" spans="1:20">
      <c r="P51" s="4"/>
      <c r="R51" s="4"/>
      <c r="T51" s="4"/>
    </row>
  </sheetData>
  <mergeCells count="32">
    <mergeCell ref="A1:G1"/>
    <mergeCell ref="O3:P3"/>
    <mergeCell ref="A3:B4"/>
    <mergeCell ref="A5:B6"/>
    <mergeCell ref="M3:N3"/>
    <mergeCell ref="E3:F3"/>
    <mergeCell ref="G3:H3"/>
    <mergeCell ref="I3:J3"/>
    <mergeCell ref="K3:L3"/>
    <mergeCell ref="A50:J50"/>
    <mergeCell ref="B30:B31"/>
    <mergeCell ref="B34:B35"/>
    <mergeCell ref="A28:B29"/>
    <mergeCell ref="B38:B39"/>
    <mergeCell ref="B48:B49"/>
    <mergeCell ref="B42:B43"/>
    <mergeCell ref="B44:B45"/>
    <mergeCell ref="B46:B47"/>
    <mergeCell ref="Q3:R3"/>
    <mergeCell ref="B10:B11"/>
    <mergeCell ref="B8:B9"/>
    <mergeCell ref="C3:D3"/>
    <mergeCell ref="B40:B41"/>
    <mergeCell ref="A7:B7"/>
    <mergeCell ref="B16:B17"/>
    <mergeCell ref="B18:B19"/>
    <mergeCell ref="B12:B13"/>
    <mergeCell ref="B14:B15"/>
    <mergeCell ref="B26:B27"/>
    <mergeCell ref="B24:B25"/>
    <mergeCell ref="B20:B21"/>
    <mergeCell ref="B22:B23"/>
  </mergeCells>
  <phoneticPr fontId="4"/>
  <pageMargins left="0.78740157480314965" right="0.78740157480314965" top="0.78740157480314965" bottom="0.59055118110236227" header="0.51181102362204722" footer="0.31496062992125984"/>
  <pageSetup paperSize="9" firstPageNumber="30" orientation="portrait" useFirstPageNumber="1" r:id="rId1"/>
  <headerFooter alignWithMargins="0">
    <oddFooter>&amp;C&amp;"ＭＳ 明朝,標準"- &amp;P -</oddFooter>
  </headerFooter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topLeftCell="C7" zoomScaleNormal="100" zoomScaleSheetLayoutView="100" workbookViewId="0">
      <selection activeCell="C9" sqref="C9"/>
    </sheetView>
  </sheetViews>
  <sheetFormatPr defaultRowHeight="13.5"/>
  <cols>
    <col min="1" max="1" width="3.75" customWidth="1"/>
    <col min="2" max="2" width="3.25" customWidth="1"/>
    <col min="3" max="3" width="20.625" customWidth="1"/>
    <col min="4" max="11" width="15.75" customWidth="1"/>
  </cols>
  <sheetData>
    <row r="1" spans="1:12" ht="22.5" customHeight="1">
      <c r="A1" s="505" t="s">
        <v>536</v>
      </c>
      <c r="B1" s="505"/>
      <c r="C1" s="505"/>
      <c r="D1" s="505"/>
      <c r="E1" s="505"/>
    </row>
    <row r="2" spans="1:12" ht="22.5" customHeight="1" thickBot="1">
      <c r="J2" s="4"/>
      <c r="K2" s="4"/>
    </row>
    <row r="3" spans="1:12" ht="14.25" customHeight="1">
      <c r="A3" s="466" t="s">
        <v>160</v>
      </c>
      <c r="B3" s="450"/>
      <c r="C3" s="450"/>
      <c r="D3" s="13" t="s">
        <v>161</v>
      </c>
      <c r="E3" s="13" t="s">
        <v>162</v>
      </c>
      <c r="F3" s="13" t="s">
        <v>146</v>
      </c>
      <c r="G3" s="13" t="s">
        <v>789</v>
      </c>
      <c r="H3" s="13" t="s">
        <v>790</v>
      </c>
      <c r="I3" s="13" t="s">
        <v>791</v>
      </c>
      <c r="J3" s="13" t="s">
        <v>792</v>
      </c>
      <c r="K3" s="20" t="s">
        <v>794</v>
      </c>
    </row>
    <row r="4" spans="1:12" ht="7.5" customHeight="1">
      <c r="A4" s="597"/>
      <c r="B4" s="598"/>
      <c r="C4" s="598"/>
      <c r="D4" s="39" t="s">
        <v>793</v>
      </c>
      <c r="E4" s="39" t="s">
        <v>793</v>
      </c>
      <c r="F4" s="39" t="s">
        <v>793</v>
      </c>
      <c r="G4" s="39" t="s">
        <v>793</v>
      </c>
      <c r="H4" s="39" t="s">
        <v>793</v>
      </c>
      <c r="I4" s="39" t="s">
        <v>793</v>
      </c>
      <c r="J4" s="39" t="s">
        <v>793</v>
      </c>
      <c r="K4" s="40" t="s">
        <v>32</v>
      </c>
    </row>
    <row r="5" spans="1:12" ht="24" customHeight="1">
      <c r="A5" s="599" t="s">
        <v>164</v>
      </c>
      <c r="B5" s="596"/>
      <c r="C5" s="596"/>
      <c r="D5" s="58">
        <v>19291</v>
      </c>
      <c r="E5" s="58">
        <v>20309</v>
      </c>
      <c r="F5" s="58">
        <v>20618</v>
      </c>
      <c r="G5" s="58">
        <v>20545</v>
      </c>
      <c r="H5" s="58">
        <v>20429</v>
      </c>
      <c r="I5" s="58">
        <v>20297</v>
      </c>
      <c r="J5" s="58">
        <v>19787</v>
      </c>
      <c r="K5" s="377">
        <v>18853</v>
      </c>
      <c r="L5" s="141"/>
    </row>
    <row r="6" spans="1:12" ht="15.75" customHeight="1">
      <c r="A6" s="76"/>
      <c r="B6" s="598"/>
      <c r="C6" s="598"/>
      <c r="D6" s="81"/>
      <c r="E6" s="81"/>
      <c r="F6" s="81"/>
      <c r="G6" s="81"/>
      <c r="H6" s="81"/>
      <c r="I6" s="81"/>
      <c r="J6" s="81"/>
      <c r="K6" s="82"/>
      <c r="L6" s="141"/>
    </row>
    <row r="7" spans="1:12" ht="15.75" customHeight="1">
      <c r="A7" s="76"/>
      <c r="B7" s="595" t="s">
        <v>278</v>
      </c>
      <c r="C7" s="596"/>
      <c r="D7" s="58">
        <v>12895</v>
      </c>
      <c r="E7" s="58">
        <v>13549</v>
      </c>
      <c r="F7" s="58">
        <v>13787</v>
      </c>
      <c r="G7" s="58">
        <v>13578</v>
      </c>
      <c r="H7" s="58">
        <v>13488</v>
      </c>
      <c r="I7" s="58">
        <v>12868</v>
      </c>
      <c r="J7" s="58">
        <v>12108</v>
      </c>
      <c r="K7" s="377">
        <v>10959</v>
      </c>
      <c r="L7" s="141"/>
    </row>
    <row r="8" spans="1:12" ht="15.75" customHeight="1">
      <c r="A8" s="76"/>
      <c r="B8" s="77"/>
      <c r="C8" s="69"/>
      <c r="D8" s="81"/>
      <c r="E8" s="81"/>
      <c r="F8" s="81"/>
      <c r="G8" s="81"/>
      <c r="H8" s="81"/>
      <c r="I8" s="81"/>
      <c r="J8" s="81"/>
      <c r="K8" s="82"/>
      <c r="L8" s="141"/>
    </row>
    <row r="9" spans="1:12" ht="15.75" customHeight="1">
      <c r="A9" s="76"/>
      <c r="B9" s="77"/>
      <c r="C9" s="75" t="s">
        <v>475</v>
      </c>
      <c r="D9" s="58">
        <v>12684</v>
      </c>
      <c r="E9" s="58">
        <v>13315</v>
      </c>
      <c r="F9" s="58">
        <v>13386</v>
      </c>
      <c r="G9" s="58">
        <v>13102</v>
      </c>
      <c r="H9" s="58">
        <v>13040</v>
      </c>
      <c r="I9" s="58">
        <v>12352</v>
      </c>
      <c r="J9" s="58">
        <v>11403</v>
      </c>
      <c r="K9" s="377">
        <v>10433</v>
      </c>
      <c r="L9" s="141"/>
    </row>
    <row r="10" spans="1:12" ht="15.75" customHeight="1">
      <c r="A10" s="76"/>
      <c r="B10" s="77"/>
      <c r="C10" s="69"/>
      <c r="D10" s="81"/>
      <c r="E10" s="81"/>
      <c r="F10" s="81"/>
      <c r="G10" s="81"/>
      <c r="H10" s="81"/>
      <c r="I10" s="81"/>
      <c r="J10" s="81"/>
      <c r="K10" s="82"/>
      <c r="L10" s="141"/>
    </row>
    <row r="11" spans="1:12" ht="15.75" customHeight="1">
      <c r="A11" s="76"/>
      <c r="B11" s="77"/>
      <c r="C11" s="75" t="s">
        <v>476</v>
      </c>
      <c r="D11" s="58">
        <v>51</v>
      </c>
      <c r="E11" s="58">
        <v>74</v>
      </c>
      <c r="F11" s="58">
        <v>71</v>
      </c>
      <c r="G11" s="58">
        <v>100</v>
      </c>
      <c r="H11" s="58">
        <v>94</v>
      </c>
      <c r="I11" s="58">
        <v>144</v>
      </c>
      <c r="J11" s="58">
        <v>117</v>
      </c>
      <c r="K11" s="377">
        <v>91</v>
      </c>
      <c r="L11" s="141"/>
    </row>
    <row r="12" spans="1:12" ht="15.75" customHeight="1">
      <c r="A12" s="76"/>
      <c r="B12" s="77"/>
      <c r="C12" s="69"/>
      <c r="D12" s="81"/>
      <c r="E12" s="81"/>
      <c r="F12" s="81"/>
      <c r="G12" s="81"/>
      <c r="H12" s="81"/>
      <c r="I12" s="81"/>
      <c r="J12" s="81"/>
      <c r="K12" s="82"/>
      <c r="L12" s="141"/>
    </row>
    <row r="13" spans="1:12" ht="15.75" customHeight="1">
      <c r="A13" s="76"/>
      <c r="B13" s="75"/>
      <c r="C13" s="75" t="s">
        <v>163</v>
      </c>
      <c r="D13" s="58">
        <v>160</v>
      </c>
      <c r="E13" s="58">
        <v>160</v>
      </c>
      <c r="F13" s="58">
        <v>330</v>
      </c>
      <c r="G13" s="58">
        <v>376</v>
      </c>
      <c r="H13" s="58">
        <v>354</v>
      </c>
      <c r="I13" s="58">
        <v>372</v>
      </c>
      <c r="J13" s="58">
        <v>588</v>
      </c>
      <c r="K13" s="377">
        <v>435</v>
      </c>
      <c r="L13" s="141"/>
    </row>
    <row r="14" spans="1:12" ht="15.75" customHeight="1">
      <c r="A14" s="76"/>
      <c r="B14" s="598"/>
      <c r="C14" s="598"/>
      <c r="D14" s="81"/>
      <c r="E14" s="81"/>
      <c r="F14" s="81"/>
      <c r="G14" s="81"/>
      <c r="H14" s="81"/>
      <c r="I14" s="81"/>
      <c r="J14" s="81"/>
      <c r="K14" s="82"/>
      <c r="L14" s="141"/>
    </row>
    <row r="15" spans="1:12" ht="15.75" customHeight="1">
      <c r="A15" s="76"/>
      <c r="B15" s="596" t="s">
        <v>277</v>
      </c>
      <c r="C15" s="596"/>
      <c r="D15" s="58">
        <v>6396</v>
      </c>
      <c r="E15" s="58">
        <v>6759</v>
      </c>
      <c r="F15" s="58">
        <v>6830</v>
      </c>
      <c r="G15" s="58">
        <v>6965</v>
      </c>
      <c r="H15" s="58">
        <v>6923</v>
      </c>
      <c r="I15" s="58">
        <v>7349</v>
      </c>
      <c r="J15" s="58">
        <v>7590</v>
      </c>
      <c r="K15" s="377">
        <v>7599</v>
      </c>
      <c r="L15" s="141"/>
    </row>
    <row r="16" spans="1:12" ht="15.75" customHeight="1">
      <c r="A16" s="76"/>
      <c r="B16" s="598"/>
      <c r="C16" s="598"/>
      <c r="D16" s="81"/>
      <c r="E16" s="81"/>
      <c r="F16" s="81"/>
      <c r="G16" s="81"/>
      <c r="H16" s="81"/>
      <c r="I16" s="81"/>
      <c r="J16" s="81"/>
      <c r="K16" s="82"/>
      <c r="L16" s="141"/>
    </row>
    <row r="17" spans="1:12" ht="15.75" customHeight="1">
      <c r="A17" s="76"/>
      <c r="B17" s="596" t="s">
        <v>477</v>
      </c>
      <c r="C17" s="596"/>
      <c r="D17" s="58" t="s">
        <v>159</v>
      </c>
      <c r="E17" s="58" t="s">
        <v>159</v>
      </c>
      <c r="F17" s="58">
        <v>1</v>
      </c>
      <c r="G17" s="58">
        <v>2</v>
      </c>
      <c r="H17" s="58">
        <v>18</v>
      </c>
      <c r="I17" s="58">
        <v>80</v>
      </c>
      <c r="J17" s="58">
        <v>89</v>
      </c>
      <c r="K17" s="377">
        <v>295</v>
      </c>
      <c r="L17" s="141"/>
    </row>
    <row r="18" spans="1:12" ht="15.75" customHeight="1">
      <c r="A18" s="597"/>
      <c r="B18" s="598"/>
      <c r="C18" s="598"/>
      <c r="D18" s="81"/>
      <c r="E18" s="81"/>
      <c r="F18" s="81"/>
      <c r="G18" s="81"/>
      <c r="H18" s="81"/>
      <c r="I18" s="81"/>
      <c r="J18" s="81"/>
      <c r="K18" s="82"/>
    </row>
    <row r="19" spans="1:12" ht="15.75" customHeight="1">
      <c r="A19" s="599" t="s">
        <v>165</v>
      </c>
      <c r="B19" s="596"/>
      <c r="C19" s="596"/>
      <c r="D19" s="58">
        <v>9577</v>
      </c>
      <c r="E19" s="58">
        <v>10197</v>
      </c>
      <c r="F19" s="58">
        <v>10274</v>
      </c>
      <c r="G19" s="58">
        <v>10114</v>
      </c>
      <c r="H19" s="58">
        <v>10032</v>
      </c>
      <c r="I19" s="58">
        <v>9943</v>
      </c>
      <c r="J19" s="58">
        <v>9597</v>
      </c>
      <c r="K19" s="377">
        <v>9060</v>
      </c>
    </row>
    <row r="20" spans="1:12" ht="15.75" customHeight="1">
      <c r="A20" s="76"/>
      <c r="B20" s="598"/>
      <c r="C20" s="598"/>
      <c r="D20" s="81"/>
      <c r="E20" s="81"/>
      <c r="F20" s="81"/>
      <c r="G20" s="81"/>
      <c r="H20" s="81"/>
      <c r="I20" s="81"/>
      <c r="J20" s="81"/>
      <c r="K20" s="82"/>
    </row>
    <row r="21" spans="1:12" ht="15.75" customHeight="1">
      <c r="A21" s="76"/>
      <c r="B21" s="595" t="s">
        <v>166</v>
      </c>
      <c r="C21" s="596"/>
      <c r="D21" s="58">
        <v>8264</v>
      </c>
      <c r="E21" s="58">
        <v>8618</v>
      </c>
      <c r="F21" s="58">
        <v>8657</v>
      </c>
      <c r="G21" s="58">
        <v>8317</v>
      </c>
      <c r="H21" s="58">
        <v>8110</v>
      </c>
      <c r="I21" s="58">
        <v>7609</v>
      </c>
      <c r="J21" s="58">
        <v>7056</v>
      </c>
      <c r="K21" s="377">
        <v>6296</v>
      </c>
    </row>
    <row r="22" spans="1:12" ht="15.75" customHeight="1">
      <c r="A22" s="76"/>
      <c r="B22" s="77"/>
      <c r="C22" s="69"/>
      <c r="D22" s="81"/>
      <c r="E22" s="81"/>
      <c r="F22" s="81"/>
      <c r="G22" s="81"/>
      <c r="H22" s="81"/>
      <c r="I22" s="81"/>
      <c r="J22" s="81"/>
      <c r="K22" s="82"/>
    </row>
    <row r="23" spans="1:12" ht="15.75" customHeight="1">
      <c r="A23" s="76"/>
      <c r="B23" s="77"/>
      <c r="C23" s="75" t="s">
        <v>475</v>
      </c>
      <c r="D23" s="58">
        <v>8122</v>
      </c>
      <c r="E23" s="58">
        <v>8467</v>
      </c>
      <c r="F23" s="58">
        <v>8398</v>
      </c>
      <c r="G23" s="58">
        <v>8017</v>
      </c>
      <c r="H23" s="58">
        <v>7821</v>
      </c>
      <c r="I23" s="58">
        <v>7297</v>
      </c>
      <c r="J23" s="58">
        <v>6590</v>
      </c>
      <c r="K23" s="377">
        <v>5980</v>
      </c>
    </row>
    <row r="24" spans="1:12" ht="15.75" customHeight="1">
      <c r="A24" s="76"/>
      <c r="B24" s="77"/>
      <c r="C24" s="69"/>
      <c r="D24" s="81"/>
      <c r="E24" s="81"/>
      <c r="F24" s="81"/>
      <c r="G24" s="81"/>
      <c r="H24" s="81"/>
      <c r="I24" s="81"/>
      <c r="J24" s="81"/>
      <c r="K24" s="82"/>
    </row>
    <row r="25" spans="1:12" ht="15.75" customHeight="1">
      <c r="A25" s="76"/>
      <c r="B25" s="77"/>
      <c r="C25" s="75" t="s">
        <v>476</v>
      </c>
      <c r="D25" s="58">
        <v>37</v>
      </c>
      <c r="E25" s="58">
        <v>54</v>
      </c>
      <c r="F25" s="58">
        <v>52</v>
      </c>
      <c r="G25" s="58">
        <v>62</v>
      </c>
      <c r="H25" s="58">
        <v>54</v>
      </c>
      <c r="I25" s="58">
        <v>81</v>
      </c>
      <c r="J25" s="58">
        <v>63</v>
      </c>
      <c r="K25" s="377">
        <v>47</v>
      </c>
    </row>
    <row r="26" spans="1:12" ht="15.75" customHeight="1">
      <c r="A26" s="76"/>
      <c r="B26" s="77"/>
      <c r="C26" s="69"/>
      <c r="D26" s="81"/>
      <c r="E26" s="81"/>
      <c r="F26" s="81"/>
      <c r="G26" s="81"/>
      <c r="H26" s="81"/>
      <c r="I26" s="81"/>
      <c r="J26" s="81"/>
      <c r="K26" s="82"/>
    </row>
    <row r="27" spans="1:12" ht="15.75" customHeight="1">
      <c r="A27" s="76"/>
      <c r="B27" s="75"/>
      <c r="C27" s="75" t="s">
        <v>163</v>
      </c>
      <c r="D27" s="58">
        <v>105</v>
      </c>
      <c r="E27" s="58">
        <v>97</v>
      </c>
      <c r="F27" s="58">
        <v>207</v>
      </c>
      <c r="G27" s="58">
        <v>238</v>
      </c>
      <c r="H27" s="58">
        <v>235</v>
      </c>
      <c r="I27" s="58">
        <v>231</v>
      </c>
      <c r="J27" s="58">
        <v>403</v>
      </c>
      <c r="K27" s="377">
        <v>269</v>
      </c>
    </row>
    <row r="28" spans="1:12" ht="15.75" customHeight="1">
      <c r="A28" s="76"/>
      <c r="B28" s="598"/>
      <c r="C28" s="598"/>
      <c r="D28" s="81"/>
      <c r="E28" s="81"/>
      <c r="F28" s="81"/>
      <c r="G28" s="81"/>
      <c r="H28" s="81"/>
      <c r="I28" s="81"/>
      <c r="J28" s="81"/>
      <c r="K28" s="82"/>
    </row>
    <row r="29" spans="1:12" ht="15.75" customHeight="1">
      <c r="A29" s="76"/>
      <c r="B29" s="596" t="s">
        <v>167</v>
      </c>
      <c r="C29" s="596"/>
      <c r="D29" s="58">
        <v>1313</v>
      </c>
      <c r="E29" s="58">
        <v>1579</v>
      </c>
      <c r="F29" s="58">
        <v>1617</v>
      </c>
      <c r="G29" s="58">
        <v>1797</v>
      </c>
      <c r="H29" s="58">
        <v>1917</v>
      </c>
      <c r="I29" s="58">
        <v>2280</v>
      </c>
      <c r="J29" s="58">
        <v>2481</v>
      </c>
      <c r="K29" s="377">
        <v>2612</v>
      </c>
    </row>
    <row r="30" spans="1:12" ht="15.75" customHeight="1">
      <c r="A30" s="76"/>
      <c r="B30" s="598"/>
      <c r="C30" s="598"/>
      <c r="D30" s="81"/>
      <c r="E30" s="81"/>
      <c r="F30" s="81"/>
      <c r="G30" s="81"/>
      <c r="H30" s="81"/>
      <c r="I30" s="81"/>
      <c r="J30" s="81"/>
      <c r="K30" s="82"/>
    </row>
    <row r="31" spans="1:12" ht="15.75" customHeight="1">
      <c r="A31" s="74"/>
      <c r="B31" s="596" t="s">
        <v>479</v>
      </c>
      <c r="C31" s="596"/>
      <c r="D31" s="58" t="s">
        <v>159</v>
      </c>
      <c r="E31" s="58" t="s">
        <v>159</v>
      </c>
      <c r="F31" s="58" t="s">
        <v>159</v>
      </c>
      <c r="G31" s="58" t="s">
        <v>159</v>
      </c>
      <c r="H31" s="58">
        <v>5</v>
      </c>
      <c r="I31" s="58">
        <v>54</v>
      </c>
      <c r="J31" s="58">
        <v>60</v>
      </c>
      <c r="K31" s="377">
        <v>152</v>
      </c>
    </row>
    <row r="32" spans="1:12" ht="15.75" customHeight="1">
      <c r="A32" s="597"/>
      <c r="B32" s="598"/>
      <c r="C32" s="598"/>
      <c r="D32" s="81"/>
      <c r="E32" s="81"/>
      <c r="F32" s="81"/>
      <c r="G32" s="81"/>
      <c r="H32" s="81"/>
      <c r="I32" s="81"/>
      <c r="J32" s="81"/>
      <c r="K32" s="82"/>
    </row>
    <row r="33" spans="1:11" ht="15.75" customHeight="1">
      <c r="A33" s="599" t="s">
        <v>478</v>
      </c>
      <c r="B33" s="596"/>
      <c r="C33" s="596"/>
      <c r="D33" s="58">
        <v>9714</v>
      </c>
      <c r="E33" s="58">
        <v>10112</v>
      </c>
      <c r="F33" s="58">
        <v>10344</v>
      </c>
      <c r="G33" s="58">
        <v>10431</v>
      </c>
      <c r="H33" s="58">
        <v>10397</v>
      </c>
      <c r="I33" s="58">
        <v>10354</v>
      </c>
      <c r="J33" s="58">
        <v>10190</v>
      </c>
      <c r="K33" s="377">
        <v>9793</v>
      </c>
    </row>
    <row r="34" spans="1:11" ht="15.75" customHeight="1">
      <c r="A34" s="76"/>
      <c r="B34" s="598"/>
      <c r="C34" s="598"/>
      <c r="D34" s="81"/>
      <c r="E34" s="81"/>
      <c r="F34" s="81"/>
      <c r="G34" s="81"/>
      <c r="H34" s="81"/>
      <c r="I34" s="81"/>
      <c r="J34" s="81"/>
      <c r="K34" s="82"/>
    </row>
    <row r="35" spans="1:11" ht="15.75" customHeight="1">
      <c r="A35" s="76"/>
      <c r="B35" s="595" t="s">
        <v>166</v>
      </c>
      <c r="C35" s="596"/>
      <c r="D35" s="58">
        <v>4631</v>
      </c>
      <c r="E35" s="58">
        <v>4931</v>
      </c>
      <c r="F35" s="58">
        <v>5130</v>
      </c>
      <c r="G35" s="58">
        <v>5261</v>
      </c>
      <c r="H35" s="58">
        <v>5378</v>
      </c>
      <c r="I35" s="58">
        <v>5259</v>
      </c>
      <c r="J35" s="58">
        <v>5052</v>
      </c>
      <c r="K35" s="377">
        <v>4663</v>
      </c>
    </row>
    <row r="36" spans="1:11" ht="15.75" customHeight="1">
      <c r="A36" s="76"/>
      <c r="B36" s="77"/>
      <c r="C36" s="69"/>
      <c r="D36" s="81"/>
      <c r="E36" s="81"/>
      <c r="F36" s="81"/>
      <c r="G36" s="81"/>
      <c r="H36" s="81"/>
      <c r="I36" s="81"/>
      <c r="J36" s="81"/>
      <c r="K36" s="82"/>
    </row>
    <row r="37" spans="1:11" ht="15.75" customHeight="1">
      <c r="A37" s="76"/>
      <c r="B37" s="77"/>
      <c r="C37" s="75" t="s">
        <v>475</v>
      </c>
      <c r="D37" s="58">
        <v>4562</v>
      </c>
      <c r="E37" s="58">
        <v>4848</v>
      </c>
      <c r="F37" s="58">
        <v>4988</v>
      </c>
      <c r="G37" s="58">
        <v>5085</v>
      </c>
      <c r="H37" s="58">
        <v>5219</v>
      </c>
      <c r="I37" s="58">
        <v>5055</v>
      </c>
      <c r="J37" s="58">
        <v>4813</v>
      </c>
      <c r="K37" s="377">
        <v>4453</v>
      </c>
    </row>
    <row r="38" spans="1:11" ht="15.75" customHeight="1">
      <c r="A38" s="76"/>
      <c r="B38" s="77"/>
      <c r="C38" s="69"/>
      <c r="D38" s="81"/>
      <c r="E38" s="81"/>
      <c r="F38" s="81"/>
      <c r="G38" s="81"/>
      <c r="H38" s="81"/>
      <c r="I38" s="81"/>
      <c r="J38" s="81"/>
      <c r="K38" s="82"/>
    </row>
    <row r="39" spans="1:11" ht="15.75" customHeight="1">
      <c r="A39" s="76"/>
      <c r="B39" s="77"/>
      <c r="C39" s="75" t="s">
        <v>476</v>
      </c>
      <c r="D39" s="58">
        <v>14</v>
      </c>
      <c r="E39" s="58">
        <v>20</v>
      </c>
      <c r="F39" s="58">
        <v>19</v>
      </c>
      <c r="G39" s="58">
        <v>38</v>
      </c>
      <c r="H39" s="58">
        <v>40</v>
      </c>
      <c r="I39" s="58">
        <v>63</v>
      </c>
      <c r="J39" s="58">
        <v>54</v>
      </c>
      <c r="K39" s="377">
        <v>44</v>
      </c>
    </row>
    <row r="40" spans="1:11" ht="15.75" customHeight="1">
      <c r="A40" s="76"/>
      <c r="B40" s="77"/>
      <c r="C40" s="69"/>
      <c r="D40" s="81"/>
      <c r="E40" s="81"/>
      <c r="F40" s="81"/>
      <c r="G40" s="81"/>
      <c r="H40" s="81"/>
      <c r="I40" s="81"/>
      <c r="J40" s="81"/>
      <c r="K40" s="82"/>
    </row>
    <row r="41" spans="1:11" ht="15.75" customHeight="1">
      <c r="A41" s="76"/>
      <c r="B41" s="75"/>
      <c r="C41" s="75" t="s">
        <v>163</v>
      </c>
      <c r="D41" s="58">
        <v>55</v>
      </c>
      <c r="E41" s="58">
        <v>63</v>
      </c>
      <c r="F41" s="58">
        <v>123</v>
      </c>
      <c r="G41" s="58">
        <v>138</v>
      </c>
      <c r="H41" s="58">
        <v>119</v>
      </c>
      <c r="I41" s="58">
        <v>141</v>
      </c>
      <c r="J41" s="58">
        <v>185</v>
      </c>
      <c r="K41" s="377">
        <v>166</v>
      </c>
    </row>
    <row r="42" spans="1:11" ht="15.75" customHeight="1">
      <c r="A42" s="76"/>
      <c r="B42" s="598"/>
      <c r="C42" s="598"/>
      <c r="D42" s="81"/>
      <c r="E42" s="81"/>
      <c r="F42" s="81"/>
      <c r="G42" s="81"/>
      <c r="H42" s="81"/>
      <c r="I42" s="81"/>
      <c r="J42" s="81"/>
      <c r="K42" s="82"/>
    </row>
    <row r="43" spans="1:11" ht="15.75" customHeight="1">
      <c r="A43" s="76"/>
      <c r="B43" s="596" t="s">
        <v>167</v>
      </c>
      <c r="C43" s="596"/>
      <c r="D43" s="58">
        <v>5083</v>
      </c>
      <c r="E43" s="58">
        <v>5180</v>
      </c>
      <c r="F43" s="58">
        <v>5213</v>
      </c>
      <c r="G43" s="58">
        <v>5168</v>
      </c>
      <c r="H43" s="58">
        <v>5006</v>
      </c>
      <c r="I43" s="58">
        <v>5069</v>
      </c>
      <c r="J43" s="58">
        <v>5109</v>
      </c>
      <c r="K43" s="377">
        <v>4987</v>
      </c>
    </row>
    <row r="44" spans="1:11" ht="15.75" customHeight="1">
      <c r="A44" s="76"/>
      <c r="B44" s="598"/>
      <c r="C44" s="598"/>
      <c r="D44" s="81"/>
      <c r="E44" s="81"/>
      <c r="F44" s="81"/>
      <c r="G44" s="81"/>
      <c r="H44" s="81"/>
      <c r="I44" s="81"/>
      <c r="J44" s="81"/>
      <c r="K44" s="82"/>
    </row>
    <row r="45" spans="1:11" ht="15.75" customHeight="1" thickBot="1">
      <c r="A45" s="78"/>
      <c r="B45" s="600" t="s">
        <v>479</v>
      </c>
      <c r="C45" s="600"/>
      <c r="D45" s="83" t="s">
        <v>159</v>
      </c>
      <c r="E45" s="83" t="s">
        <v>159</v>
      </c>
      <c r="F45" s="83">
        <v>1</v>
      </c>
      <c r="G45" s="83">
        <v>2</v>
      </c>
      <c r="H45" s="83">
        <v>13</v>
      </c>
      <c r="I45" s="83">
        <v>26</v>
      </c>
      <c r="J45" s="83">
        <v>29</v>
      </c>
      <c r="K45" s="84">
        <v>143</v>
      </c>
    </row>
    <row r="46" spans="1:11" ht="13.5" customHeight="1"/>
    <row r="47" spans="1:11" ht="14.25" customHeight="1"/>
    <row r="49" ht="26.25" customHeight="1"/>
  </sheetData>
  <mergeCells count="26">
    <mergeCell ref="A1:E1"/>
    <mergeCell ref="B44:C44"/>
    <mergeCell ref="B45:C45"/>
    <mergeCell ref="B16:C16"/>
    <mergeCell ref="B15:C15"/>
    <mergeCell ref="B14:C14"/>
    <mergeCell ref="B35:C35"/>
    <mergeCell ref="B42:C42"/>
    <mergeCell ref="B43:C43"/>
    <mergeCell ref="B31:C31"/>
    <mergeCell ref="A33:C33"/>
    <mergeCell ref="B34:C34"/>
    <mergeCell ref="B21:C21"/>
    <mergeCell ref="B28:C28"/>
    <mergeCell ref="B29:C29"/>
    <mergeCell ref="B30:C30"/>
    <mergeCell ref="B17:C17"/>
    <mergeCell ref="A18:C18"/>
    <mergeCell ref="A19:C19"/>
    <mergeCell ref="B20:C20"/>
    <mergeCell ref="A32:C32"/>
    <mergeCell ref="B7:C7"/>
    <mergeCell ref="A3:C3"/>
    <mergeCell ref="A4:C4"/>
    <mergeCell ref="A5:C5"/>
    <mergeCell ref="B6:C6"/>
  </mergeCells>
  <phoneticPr fontId="4"/>
  <pageMargins left="0.78740157480314965" right="0.78740157480314965" top="0.78740157480314965" bottom="0.59055118110236227" header="0.51181102362204722" footer="0.31496062992125984"/>
  <pageSetup paperSize="9" scale="110" firstPageNumber="32" orientation="portrait" useFirstPageNumber="1" r:id="rId1"/>
  <headerFooter alignWithMargins="0">
    <oddFooter>&amp;C&amp;"ＭＳ 明朝,標準"&amp;10-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GridLines="0" view="pageBreakPreview" topLeftCell="A103" zoomScaleNormal="100" zoomScaleSheetLayoutView="100" workbookViewId="0">
      <selection activeCell="D117" sqref="D117"/>
    </sheetView>
  </sheetViews>
  <sheetFormatPr defaultRowHeight="13.5"/>
  <cols>
    <col min="1" max="1" width="2.625" customWidth="1"/>
    <col min="2" max="2" width="3.125" customWidth="1"/>
    <col min="3" max="3" width="20.25" customWidth="1"/>
    <col min="4" max="4" width="10.625" customWidth="1"/>
    <col min="5" max="8" width="12.625" customWidth="1"/>
  </cols>
  <sheetData>
    <row r="1" spans="1:12" ht="22.5" customHeight="1">
      <c r="A1" s="505" t="s">
        <v>1053</v>
      </c>
      <c r="B1" s="505"/>
      <c r="C1" s="505"/>
      <c r="D1" s="505"/>
      <c r="E1" s="505"/>
      <c r="F1" s="506"/>
      <c r="G1" s="506"/>
      <c r="H1" s="1"/>
    </row>
    <row r="2" spans="1:12" ht="22.5" customHeight="1" thickBot="1">
      <c r="A2" s="156"/>
      <c r="B2" s="156"/>
      <c r="C2" s="156"/>
      <c r="D2" s="156"/>
      <c r="E2" s="156"/>
      <c r="F2" s="456" t="s">
        <v>795</v>
      </c>
      <c r="G2" s="456"/>
      <c r="H2" s="456"/>
      <c r="I2" s="3"/>
    </row>
    <row r="3" spans="1:12" ht="14.25" customHeight="1">
      <c r="A3" s="466" t="s">
        <v>304</v>
      </c>
      <c r="B3" s="450"/>
      <c r="C3" s="450"/>
      <c r="D3" s="450"/>
      <c r="E3" s="13" t="s">
        <v>303</v>
      </c>
      <c r="F3" s="13" t="s">
        <v>417</v>
      </c>
      <c r="G3" s="13" t="s">
        <v>418</v>
      </c>
      <c r="H3" s="20" t="s">
        <v>419</v>
      </c>
      <c r="I3" s="3"/>
    </row>
    <row r="4" spans="1:12" ht="12.75" customHeight="1">
      <c r="A4" s="509" t="s">
        <v>535</v>
      </c>
      <c r="B4" s="510"/>
      <c r="C4" s="510"/>
      <c r="D4" s="96"/>
      <c r="E4" s="99" t="s">
        <v>177</v>
      </c>
      <c r="F4" s="81"/>
      <c r="G4" s="81"/>
      <c r="H4" s="82"/>
      <c r="I4" s="3"/>
    </row>
    <row r="5" spans="1:12" ht="12.75" customHeight="1">
      <c r="A5" s="509"/>
      <c r="B5" s="510"/>
      <c r="C5" s="510"/>
      <c r="D5" s="94" t="s">
        <v>483</v>
      </c>
      <c r="E5" s="58">
        <v>8700</v>
      </c>
      <c r="F5" s="58">
        <v>760</v>
      </c>
      <c r="G5" s="58">
        <v>1915</v>
      </c>
      <c r="H5" s="59">
        <v>3838</v>
      </c>
      <c r="I5" s="3"/>
    </row>
    <row r="6" spans="1:12" ht="12.75" customHeight="1">
      <c r="A6" s="509"/>
      <c r="B6" s="510"/>
      <c r="C6" s="510"/>
      <c r="D6" s="437" t="s">
        <v>1049</v>
      </c>
      <c r="E6" s="99" t="s">
        <v>484</v>
      </c>
      <c r="F6" s="81"/>
      <c r="G6" s="81"/>
      <c r="H6" s="82"/>
      <c r="I6" s="3"/>
    </row>
    <row r="7" spans="1:12" ht="12.75" customHeight="1">
      <c r="A7" s="509"/>
      <c r="B7" s="510"/>
      <c r="C7" s="510"/>
      <c r="D7" s="94" t="s">
        <v>481</v>
      </c>
      <c r="E7" s="58">
        <v>20889</v>
      </c>
      <c r="F7" s="58">
        <v>3142</v>
      </c>
      <c r="G7" s="58">
        <v>7610</v>
      </c>
      <c r="H7" s="59">
        <v>9000</v>
      </c>
      <c r="I7" s="3"/>
    </row>
    <row r="8" spans="1:12" ht="12.75" customHeight="1">
      <c r="A8" s="509"/>
      <c r="B8" s="510"/>
      <c r="C8" s="510"/>
      <c r="D8" s="601" t="s">
        <v>885</v>
      </c>
      <c r="E8" s="99" t="s">
        <v>2</v>
      </c>
      <c r="F8" s="81"/>
      <c r="G8" s="81"/>
      <c r="H8" s="82"/>
      <c r="I8" s="3"/>
    </row>
    <row r="9" spans="1:12" ht="12.75" customHeight="1">
      <c r="A9" s="611"/>
      <c r="B9" s="517"/>
      <c r="C9" s="510"/>
      <c r="D9" s="602"/>
      <c r="E9" s="58">
        <v>20889</v>
      </c>
      <c r="F9" s="58">
        <v>1021</v>
      </c>
      <c r="G9" s="58">
        <v>3291</v>
      </c>
      <c r="H9" s="59">
        <v>5671</v>
      </c>
      <c r="I9" s="3"/>
    </row>
    <row r="10" spans="1:12" ht="12.75" customHeight="1">
      <c r="A10" s="612"/>
      <c r="B10" s="518"/>
      <c r="C10" s="510" t="s">
        <v>179</v>
      </c>
      <c r="D10" s="56"/>
      <c r="E10" s="99" t="s">
        <v>484</v>
      </c>
      <c r="F10" s="81"/>
      <c r="G10" s="81"/>
      <c r="H10" s="82"/>
      <c r="I10" s="3"/>
    </row>
    <row r="11" spans="1:12" ht="12.75" customHeight="1">
      <c r="A11" s="612"/>
      <c r="B11" s="613"/>
      <c r="C11" s="510"/>
      <c r="D11" s="94" t="s">
        <v>886</v>
      </c>
      <c r="E11" s="195">
        <v>2.4</v>
      </c>
      <c r="F11" s="195">
        <v>1.34</v>
      </c>
      <c r="G11" s="195">
        <v>1.72</v>
      </c>
      <c r="H11" s="172">
        <v>1.48</v>
      </c>
      <c r="I11" s="3"/>
    </row>
    <row r="12" spans="1:12" ht="12.75" customHeight="1">
      <c r="A12" s="88"/>
      <c r="B12" s="510" t="s">
        <v>168</v>
      </c>
      <c r="C12" s="510"/>
      <c r="D12" s="96"/>
      <c r="E12" s="99" t="s">
        <v>177</v>
      </c>
      <c r="F12" s="81"/>
      <c r="G12" s="81"/>
      <c r="H12" s="82"/>
      <c r="I12" s="3"/>
    </row>
    <row r="13" spans="1:12" ht="12.75" customHeight="1">
      <c r="A13" s="88"/>
      <c r="B13" s="510"/>
      <c r="C13" s="510"/>
      <c r="D13" s="94" t="s">
        <v>483</v>
      </c>
      <c r="E13" s="58">
        <v>5347</v>
      </c>
      <c r="F13" s="58">
        <v>635</v>
      </c>
      <c r="G13" s="58">
        <v>1546</v>
      </c>
      <c r="H13" s="59">
        <v>2034</v>
      </c>
      <c r="I13" s="196"/>
      <c r="J13" s="196"/>
      <c r="K13" s="196"/>
      <c r="L13" s="196"/>
    </row>
    <row r="14" spans="1:12" ht="12.75" customHeight="1">
      <c r="A14" s="88"/>
      <c r="B14" s="510"/>
      <c r="C14" s="510"/>
      <c r="D14" s="437" t="s">
        <v>1049</v>
      </c>
      <c r="E14" s="99" t="s">
        <v>484</v>
      </c>
      <c r="F14" s="81"/>
      <c r="G14" s="81"/>
      <c r="H14" s="82"/>
      <c r="I14" s="196"/>
      <c r="J14" s="196"/>
      <c r="K14" s="196"/>
      <c r="L14" s="196"/>
    </row>
    <row r="15" spans="1:12" ht="12.75" customHeight="1">
      <c r="A15" s="88"/>
      <c r="B15" s="510"/>
      <c r="C15" s="510"/>
      <c r="D15" s="94" t="s">
        <v>481</v>
      </c>
      <c r="E15" s="58">
        <v>14313</v>
      </c>
      <c r="F15" s="58">
        <v>2423</v>
      </c>
      <c r="G15" s="58">
        <v>5650</v>
      </c>
      <c r="H15" s="59">
        <v>4500</v>
      </c>
      <c r="I15" s="196"/>
      <c r="J15" s="196"/>
      <c r="K15" s="196"/>
      <c r="L15" s="196"/>
    </row>
    <row r="16" spans="1:12" ht="12.75" customHeight="1">
      <c r="A16" s="88"/>
      <c r="B16" s="510"/>
      <c r="C16" s="510"/>
      <c r="D16" s="601" t="s">
        <v>885</v>
      </c>
      <c r="E16" s="99" t="s">
        <v>484</v>
      </c>
      <c r="F16" s="81"/>
      <c r="G16" s="81"/>
      <c r="H16" s="82"/>
      <c r="I16" s="196"/>
      <c r="J16" s="196"/>
      <c r="K16" s="196"/>
      <c r="L16" s="196"/>
    </row>
    <row r="17" spans="1:12" ht="12.75" customHeight="1">
      <c r="A17" s="88"/>
      <c r="B17" s="517"/>
      <c r="C17" s="510"/>
      <c r="D17" s="602"/>
      <c r="E17" s="58">
        <v>14313</v>
      </c>
      <c r="F17" s="58">
        <v>852</v>
      </c>
      <c r="G17" s="58">
        <v>2669</v>
      </c>
      <c r="H17" s="59">
        <v>3465</v>
      </c>
      <c r="I17" s="196"/>
      <c r="J17" s="196"/>
      <c r="K17" s="196"/>
      <c r="L17" s="196"/>
    </row>
    <row r="18" spans="1:12" ht="12.75" customHeight="1">
      <c r="A18" s="88"/>
      <c r="B18" s="89"/>
      <c r="C18" s="510" t="s">
        <v>170</v>
      </c>
      <c r="D18" s="96"/>
      <c r="E18" s="99" t="s">
        <v>177</v>
      </c>
      <c r="F18" s="81"/>
      <c r="G18" s="81"/>
      <c r="H18" s="82"/>
    </row>
    <row r="19" spans="1:12" ht="12.75" customHeight="1">
      <c r="A19" s="88"/>
      <c r="B19" s="89"/>
      <c r="C19" s="510"/>
      <c r="D19" s="94" t="s">
        <v>483</v>
      </c>
      <c r="E19" s="58">
        <v>2470</v>
      </c>
      <c r="F19" s="58" t="s">
        <v>169</v>
      </c>
      <c r="G19" s="58" t="s">
        <v>169</v>
      </c>
      <c r="H19" s="59">
        <v>1390</v>
      </c>
    </row>
    <row r="20" spans="1:12" ht="12.75" customHeight="1">
      <c r="A20" s="88"/>
      <c r="B20" s="89"/>
      <c r="C20" s="510"/>
      <c r="D20" s="437" t="s">
        <v>1049</v>
      </c>
      <c r="E20" s="99" t="s">
        <v>484</v>
      </c>
      <c r="F20" s="81"/>
      <c r="G20" s="81"/>
      <c r="H20" s="82"/>
    </row>
    <row r="21" spans="1:12" ht="12.75" customHeight="1">
      <c r="A21" s="88"/>
      <c r="B21" s="89"/>
      <c r="C21" s="510"/>
      <c r="D21" s="94" t="s">
        <v>481</v>
      </c>
      <c r="E21" s="58">
        <v>4940</v>
      </c>
      <c r="F21" s="58" t="s">
        <v>169</v>
      </c>
      <c r="G21" s="58" t="s">
        <v>169</v>
      </c>
      <c r="H21" s="59">
        <v>2780</v>
      </c>
    </row>
    <row r="22" spans="1:12" ht="12.75" customHeight="1">
      <c r="A22" s="88"/>
      <c r="B22" s="89"/>
      <c r="C22" s="510"/>
      <c r="D22" s="601" t="s">
        <v>885</v>
      </c>
      <c r="E22" s="99" t="s">
        <v>484</v>
      </c>
      <c r="F22" s="81"/>
      <c r="G22" s="81"/>
      <c r="H22" s="82"/>
    </row>
    <row r="23" spans="1:12" ht="12.75" customHeight="1">
      <c r="A23" s="88"/>
      <c r="B23" s="89"/>
      <c r="C23" s="510"/>
      <c r="D23" s="602"/>
      <c r="E23" s="58">
        <v>4940</v>
      </c>
      <c r="F23" s="58" t="s">
        <v>169</v>
      </c>
      <c r="G23" s="58" t="s">
        <v>169</v>
      </c>
      <c r="H23" s="59">
        <v>2533</v>
      </c>
    </row>
    <row r="24" spans="1:12" ht="12.75" customHeight="1">
      <c r="A24" s="88"/>
      <c r="B24" s="89"/>
      <c r="C24" s="510" t="s">
        <v>171</v>
      </c>
      <c r="D24" s="96"/>
      <c r="E24" s="99" t="s">
        <v>177</v>
      </c>
      <c r="F24" s="81"/>
      <c r="G24" s="81"/>
      <c r="H24" s="82"/>
    </row>
    <row r="25" spans="1:12" ht="12.75" customHeight="1">
      <c r="A25" s="88"/>
      <c r="B25" s="89"/>
      <c r="C25" s="510"/>
      <c r="D25" s="94" t="s">
        <v>483</v>
      </c>
      <c r="E25" s="58">
        <v>2121</v>
      </c>
      <c r="F25" s="58">
        <v>595</v>
      </c>
      <c r="G25" s="58">
        <v>1291</v>
      </c>
      <c r="H25" s="59">
        <v>351</v>
      </c>
    </row>
    <row r="26" spans="1:12" ht="12.75" customHeight="1">
      <c r="A26" s="88"/>
      <c r="B26" s="89"/>
      <c r="C26" s="510"/>
      <c r="D26" s="437" t="s">
        <v>1049</v>
      </c>
      <c r="E26" s="99" t="s">
        <v>484</v>
      </c>
      <c r="F26" s="81"/>
      <c r="G26" s="81"/>
      <c r="H26" s="82"/>
    </row>
    <row r="27" spans="1:12" ht="12.75" customHeight="1">
      <c r="A27" s="88"/>
      <c r="B27" s="89"/>
      <c r="C27" s="510"/>
      <c r="D27" s="94" t="s">
        <v>481</v>
      </c>
      <c r="E27" s="58">
        <v>7599</v>
      </c>
      <c r="F27" s="58">
        <v>2309</v>
      </c>
      <c r="G27" s="58">
        <v>4951</v>
      </c>
      <c r="H27" s="59">
        <v>1100</v>
      </c>
    </row>
    <row r="28" spans="1:12" ht="12.75" customHeight="1">
      <c r="A28" s="88"/>
      <c r="B28" s="89"/>
      <c r="C28" s="510"/>
      <c r="D28" s="601" t="s">
        <v>885</v>
      </c>
      <c r="E28" s="99" t="s">
        <v>484</v>
      </c>
      <c r="F28" s="81"/>
      <c r="G28" s="81"/>
      <c r="H28" s="82"/>
    </row>
    <row r="29" spans="1:12" ht="12.75" customHeight="1">
      <c r="A29" s="88"/>
      <c r="B29" s="89"/>
      <c r="C29" s="510"/>
      <c r="D29" s="602"/>
      <c r="E29" s="58">
        <v>7599</v>
      </c>
      <c r="F29" s="58">
        <v>809</v>
      </c>
      <c r="G29" s="58">
        <v>2265</v>
      </c>
      <c r="H29" s="59">
        <v>629</v>
      </c>
    </row>
    <row r="30" spans="1:12" ht="12.75" customHeight="1">
      <c r="A30" s="88"/>
      <c r="B30" s="89"/>
      <c r="C30" s="510" t="s">
        <v>172</v>
      </c>
      <c r="D30" s="96"/>
      <c r="E30" s="99" t="s">
        <v>177</v>
      </c>
      <c r="F30" s="81"/>
      <c r="G30" s="81"/>
      <c r="H30" s="82"/>
    </row>
    <row r="31" spans="1:12" ht="12.75" customHeight="1">
      <c r="A31" s="88"/>
      <c r="B31" s="89"/>
      <c r="C31" s="510"/>
      <c r="D31" s="94" t="s">
        <v>483</v>
      </c>
      <c r="E31" s="58">
        <v>111</v>
      </c>
      <c r="F31" s="58">
        <v>1</v>
      </c>
      <c r="G31" s="58">
        <v>20</v>
      </c>
      <c r="H31" s="59">
        <v>54</v>
      </c>
    </row>
    <row r="32" spans="1:12" ht="12.75" customHeight="1">
      <c r="A32" s="88"/>
      <c r="B32" s="89"/>
      <c r="C32" s="510"/>
      <c r="D32" s="437" t="s">
        <v>1049</v>
      </c>
      <c r="E32" s="99" t="s">
        <v>484</v>
      </c>
      <c r="F32" s="81"/>
      <c r="G32" s="81"/>
      <c r="H32" s="82"/>
    </row>
    <row r="33" spans="1:8" ht="12.75" customHeight="1">
      <c r="A33" s="88"/>
      <c r="B33" s="89"/>
      <c r="C33" s="510"/>
      <c r="D33" s="94" t="s">
        <v>481</v>
      </c>
      <c r="E33" s="58">
        <v>249</v>
      </c>
      <c r="F33" s="58">
        <v>2</v>
      </c>
      <c r="G33" s="58">
        <v>52</v>
      </c>
      <c r="H33" s="59">
        <v>115</v>
      </c>
    </row>
    <row r="34" spans="1:8" ht="12.75" customHeight="1">
      <c r="A34" s="88"/>
      <c r="B34" s="89"/>
      <c r="C34" s="510"/>
      <c r="D34" s="601" t="s">
        <v>885</v>
      </c>
      <c r="E34" s="99" t="s">
        <v>484</v>
      </c>
      <c r="F34" s="81"/>
      <c r="G34" s="81"/>
      <c r="H34" s="82"/>
    </row>
    <row r="35" spans="1:8" ht="12.75" customHeight="1">
      <c r="A35" s="88"/>
      <c r="B35" s="89"/>
      <c r="C35" s="510"/>
      <c r="D35" s="602"/>
      <c r="E35" s="58">
        <v>249</v>
      </c>
      <c r="F35" s="58">
        <v>1</v>
      </c>
      <c r="G35" s="58">
        <v>30</v>
      </c>
      <c r="H35" s="59">
        <v>55</v>
      </c>
    </row>
    <row r="36" spans="1:8" ht="12.75" customHeight="1">
      <c r="A36" s="88"/>
      <c r="B36" s="89"/>
      <c r="C36" s="510" t="s">
        <v>173</v>
      </c>
      <c r="D36" s="96"/>
      <c r="E36" s="99" t="s">
        <v>177</v>
      </c>
      <c r="F36" s="81"/>
      <c r="G36" s="81"/>
      <c r="H36" s="82"/>
    </row>
    <row r="37" spans="1:8" ht="12.75" customHeight="1">
      <c r="A37" s="88"/>
      <c r="B37" s="89"/>
      <c r="C37" s="510"/>
      <c r="D37" s="94" t="s">
        <v>483</v>
      </c>
      <c r="E37" s="58">
        <v>645</v>
      </c>
      <c r="F37" s="58">
        <v>39</v>
      </c>
      <c r="G37" s="58">
        <v>235</v>
      </c>
      <c r="H37" s="59">
        <v>239</v>
      </c>
    </row>
    <row r="38" spans="1:8" ht="12.75" customHeight="1">
      <c r="A38" s="88"/>
      <c r="B38" s="89"/>
      <c r="C38" s="510"/>
      <c r="D38" s="437" t="s">
        <v>1049</v>
      </c>
      <c r="E38" s="99" t="s">
        <v>484</v>
      </c>
      <c r="F38" s="81"/>
      <c r="G38" s="81"/>
      <c r="H38" s="82"/>
    </row>
    <row r="39" spans="1:8" ht="12.75" customHeight="1">
      <c r="A39" s="88"/>
      <c r="B39" s="89"/>
      <c r="C39" s="510"/>
      <c r="D39" s="94" t="s">
        <v>481</v>
      </c>
      <c r="E39" s="58">
        <v>1525</v>
      </c>
      <c r="F39" s="58">
        <v>112</v>
      </c>
      <c r="G39" s="58">
        <v>647</v>
      </c>
      <c r="H39" s="59">
        <v>505</v>
      </c>
    </row>
    <row r="40" spans="1:8" ht="12.75" customHeight="1">
      <c r="A40" s="88"/>
      <c r="B40" s="89"/>
      <c r="C40" s="510"/>
      <c r="D40" s="601" t="s">
        <v>885</v>
      </c>
      <c r="E40" s="99" t="s">
        <v>484</v>
      </c>
      <c r="F40" s="81"/>
      <c r="G40" s="81"/>
      <c r="H40" s="82"/>
    </row>
    <row r="41" spans="1:8" ht="12.75" customHeight="1">
      <c r="A41" s="88"/>
      <c r="B41" s="87"/>
      <c r="C41" s="510"/>
      <c r="D41" s="602"/>
      <c r="E41" s="58">
        <v>1525</v>
      </c>
      <c r="F41" s="58">
        <v>42</v>
      </c>
      <c r="G41" s="58">
        <v>374</v>
      </c>
      <c r="H41" s="59">
        <v>248</v>
      </c>
    </row>
    <row r="42" spans="1:8" ht="12.75" customHeight="1">
      <c r="A42" s="88"/>
      <c r="B42" s="510" t="s">
        <v>174</v>
      </c>
      <c r="C42" s="510"/>
      <c r="D42" s="96"/>
      <c r="E42" s="99" t="s">
        <v>177</v>
      </c>
      <c r="F42" s="81"/>
      <c r="G42" s="81"/>
      <c r="H42" s="82"/>
    </row>
    <row r="43" spans="1:8" ht="12.75" customHeight="1">
      <c r="A43" s="88"/>
      <c r="B43" s="510"/>
      <c r="C43" s="510"/>
      <c r="D43" s="94" t="s">
        <v>483</v>
      </c>
      <c r="E43" s="58">
        <v>951</v>
      </c>
      <c r="F43" s="58">
        <v>121</v>
      </c>
      <c r="G43" s="58">
        <v>360</v>
      </c>
      <c r="H43" s="59">
        <v>816</v>
      </c>
    </row>
    <row r="44" spans="1:8" ht="12.75" customHeight="1">
      <c r="A44" s="88"/>
      <c r="B44" s="510"/>
      <c r="C44" s="510"/>
      <c r="D44" s="437" t="s">
        <v>1049</v>
      </c>
      <c r="E44" s="99" t="s">
        <v>484</v>
      </c>
      <c r="F44" s="81"/>
      <c r="G44" s="81"/>
      <c r="H44" s="82"/>
    </row>
    <row r="45" spans="1:8" ht="12.75" customHeight="1">
      <c r="A45" s="88"/>
      <c r="B45" s="510"/>
      <c r="C45" s="510"/>
      <c r="D45" s="94" t="s">
        <v>481</v>
      </c>
      <c r="E45" s="58">
        <v>4090</v>
      </c>
      <c r="F45" s="58">
        <v>692</v>
      </c>
      <c r="G45" s="58">
        <v>1917</v>
      </c>
      <c r="H45" s="59">
        <v>3491</v>
      </c>
    </row>
    <row r="46" spans="1:8" ht="12.75" customHeight="1">
      <c r="A46" s="88"/>
      <c r="B46" s="510"/>
      <c r="C46" s="510"/>
      <c r="D46" s="601" t="s">
        <v>885</v>
      </c>
      <c r="E46" s="99" t="s">
        <v>484</v>
      </c>
      <c r="F46" s="81"/>
      <c r="G46" s="81"/>
      <c r="H46" s="82"/>
    </row>
    <row r="47" spans="1:8" ht="12.75" customHeight="1">
      <c r="A47" s="88"/>
      <c r="B47" s="517"/>
      <c r="C47" s="510"/>
      <c r="D47" s="602"/>
      <c r="E47" s="58">
        <v>4090</v>
      </c>
      <c r="F47" s="58">
        <v>164</v>
      </c>
      <c r="G47" s="58">
        <v>604</v>
      </c>
      <c r="H47" s="59">
        <v>1210</v>
      </c>
    </row>
    <row r="48" spans="1:8" ht="12.75" customHeight="1">
      <c r="A48" s="88"/>
      <c r="B48" s="89"/>
      <c r="C48" s="510" t="s">
        <v>175</v>
      </c>
      <c r="D48" s="96"/>
      <c r="E48" s="99" t="s">
        <v>177</v>
      </c>
      <c r="F48" s="81"/>
      <c r="G48" s="81"/>
      <c r="H48" s="82"/>
    </row>
    <row r="49" spans="1:9" ht="12.75" customHeight="1">
      <c r="A49" s="88"/>
      <c r="B49" s="89"/>
      <c r="C49" s="510"/>
      <c r="D49" s="94" t="s">
        <v>483</v>
      </c>
      <c r="E49" s="58">
        <v>73</v>
      </c>
      <c r="F49" s="58" t="s">
        <v>169</v>
      </c>
      <c r="G49" s="58" t="s">
        <v>169</v>
      </c>
      <c r="H49" s="59">
        <v>68</v>
      </c>
    </row>
    <row r="50" spans="1:9" ht="12.75" customHeight="1">
      <c r="A50" s="88"/>
      <c r="B50" s="89"/>
      <c r="C50" s="510"/>
      <c r="D50" s="437" t="s">
        <v>1049</v>
      </c>
      <c r="E50" s="99" t="s">
        <v>484</v>
      </c>
      <c r="F50" s="81"/>
      <c r="G50" s="81"/>
      <c r="H50" s="82"/>
    </row>
    <row r="51" spans="1:9" ht="12.75" customHeight="1">
      <c r="A51" s="88"/>
      <c r="B51" s="89"/>
      <c r="C51" s="510"/>
      <c r="D51" s="94" t="s">
        <v>481</v>
      </c>
      <c r="E51" s="58">
        <v>292</v>
      </c>
      <c r="F51" s="58" t="s">
        <v>169</v>
      </c>
      <c r="G51" s="58" t="s">
        <v>169</v>
      </c>
      <c r="H51" s="59">
        <v>272</v>
      </c>
    </row>
    <row r="52" spans="1:9" ht="12.75" customHeight="1">
      <c r="A52" s="88"/>
      <c r="B52" s="89"/>
      <c r="C52" s="510"/>
      <c r="D52" s="601" t="s">
        <v>885</v>
      </c>
      <c r="E52" s="99" t="s">
        <v>484</v>
      </c>
      <c r="F52" s="81"/>
      <c r="G52" s="81"/>
      <c r="H52" s="82"/>
    </row>
    <row r="53" spans="1:9" ht="12.75" customHeight="1">
      <c r="A53" s="88"/>
      <c r="B53" s="89"/>
      <c r="C53" s="510"/>
      <c r="D53" s="602"/>
      <c r="E53" s="58">
        <v>292</v>
      </c>
      <c r="F53" s="58" t="s">
        <v>169</v>
      </c>
      <c r="G53" s="58" t="s">
        <v>169</v>
      </c>
      <c r="H53" s="59">
        <v>135</v>
      </c>
    </row>
    <row r="54" spans="1:9" ht="12.75" customHeight="1">
      <c r="A54" s="88"/>
      <c r="B54" s="89"/>
      <c r="C54" s="510" t="s">
        <v>176</v>
      </c>
      <c r="D54" s="56"/>
      <c r="E54" s="99" t="s">
        <v>177</v>
      </c>
      <c r="F54" s="81"/>
      <c r="G54" s="81"/>
      <c r="H54" s="82"/>
    </row>
    <row r="55" spans="1:9" ht="12.75" customHeight="1">
      <c r="A55" s="88"/>
      <c r="B55" s="89"/>
      <c r="C55" s="510"/>
      <c r="D55" s="94" t="s">
        <v>482</v>
      </c>
      <c r="E55" s="58">
        <v>189</v>
      </c>
      <c r="F55" s="58" t="s">
        <v>169</v>
      </c>
      <c r="G55" s="58" t="s">
        <v>169</v>
      </c>
      <c r="H55" s="59">
        <v>185</v>
      </c>
    </row>
    <row r="56" spans="1:9" ht="12.75" customHeight="1">
      <c r="A56" s="88"/>
      <c r="B56" s="89"/>
      <c r="C56" s="510"/>
      <c r="D56" s="437" t="s">
        <v>1049</v>
      </c>
      <c r="E56" s="99" t="s">
        <v>484</v>
      </c>
      <c r="F56" s="81"/>
      <c r="G56" s="81"/>
      <c r="H56" s="82"/>
    </row>
    <row r="57" spans="1:9" ht="12.75" customHeight="1">
      <c r="A57" s="88"/>
      <c r="B57" s="89"/>
      <c r="C57" s="510"/>
      <c r="D57" s="94" t="s">
        <v>480</v>
      </c>
      <c r="E57" s="58">
        <v>567</v>
      </c>
      <c r="F57" s="58" t="s">
        <v>169</v>
      </c>
      <c r="G57" s="58" t="s">
        <v>169</v>
      </c>
      <c r="H57" s="59">
        <v>555</v>
      </c>
    </row>
    <row r="58" spans="1:9" ht="12.75" customHeight="1">
      <c r="A58" s="88"/>
      <c r="B58" s="89"/>
      <c r="C58" s="510"/>
      <c r="D58" s="601" t="s">
        <v>885</v>
      </c>
      <c r="E58" s="99" t="s">
        <v>484</v>
      </c>
      <c r="F58" s="81"/>
      <c r="G58" s="81"/>
      <c r="H58" s="82"/>
    </row>
    <row r="59" spans="1:9" ht="12.75" customHeight="1" thickBot="1">
      <c r="A59" s="90"/>
      <c r="B59" s="91"/>
      <c r="C59" s="603"/>
      <c r="D59" s="604"/>
      <c r="E59" s="83">
        <v>567</v>
      </c>
      <c r="F59" s="83" t="s">
        <v>169</v>
      </c>
      <c r="G59" s="83" t="s">
        <v>169</v>
      </c>
      <c r="H59" s="84">
        <v>243</v>
      </c>
    </row>
    <row r="60" spans="1:9" ht="22.5" customHeight="1">
      <c r="A60" s="32"/>
      <c r="B60" s="32"/>
      <c r="C60" s="32"/>
      <c r="D60" s="33"/>
      <c r="E60" s="97"/>
      <c r="F60" s="97"/>
      <c r="G60" s="97"/>
      <c r="H60" s="97"/>
    </row>
    <row r="61" spans="1:9" ht="22.5" customHeight="1" thickBot="1">
      <c r="E61" s="98"/>
      <c r="F61" s="98"/>
      <c r="G61" s="98"/>
      <c r="H61" s="98"/>
    </row>
    <row r="62" spans="1:9" s="55" customFormat="1" ht="14.25" customHeight="1">
      <c r="A62" s="466" t="s">
        <v>304</v>
      </c>
      <c r="B62" s="450"/>
      <c r="C62" s="450"/>
      <c r="D62" s="450"/>
      <c r="E62" s="71" t="s">
        <v>303</v>
      </c>
      <c r="F62" s="71" t="s">
        <v>417</v>
      </c>
      <c r="G62" s="71" t="s">
        <v>418</v>
      </c>
      <c r="H62" s="72" t="s">
        <v>419</v>
      </c>
      <c r="I62" s="73"/>
    </row>
    <row r="63" spans="1:9" ht="12.75" customHeight="1">
      <c r="A63" s="38"/>
      <c r="B63" s="57"/>
      <c r="C63" s="510" t="s">
        <v>180</v>
      </c>
      <c r="D63" s="96"/>
      <c r="E63" s="99" t="s">
        <v>177</v>
      </c>
      <c r="F63" s="81"/>
      <c r="G63" s="81"/>
      <c r="H63" s="82"/>
    </row>
    <row r="64" spans="1:9" ht="12.75" customHeight="1">
      <c r="A64" s="62"/>
      <c r="B64" s="93"/>
      <c r="C64" s="510"/>
      <c r="D64" s="94" t="s">
        <v>483</v>
      </c>
      <c r="E64" s="58">
        <v>154</v>
      </c>
      <c r="F64" s="58">
        <v>36</v>
      </c>
      <c r="G64" s="58">
        <v>101</v>
      </c>
      <c r="H64" s="59">
        <v>129</v>
      </c>
    </row>
    <row r="65" spans="1:8" ht="12.75" customHeight="1">
      <c r="A65" s="62"/>
      <c r="B65" s="93"/>
      <c r="C65" s="510"/>
      <c r="D65" s="56" t="s">
        <v>1049</v>
      </c>
      <c r="E65" s="99" t="s">
        <v>484</v>
      </c>
      <c r="F65" s="81"/>
      <c r="G65" s="81"/>
      <c r="H65" s="82"/>
    </row>
    <row r="66" spans="1:8" ht="12.75" customHeight="1">
      <c r="A66" s="62"/>
      <c r="B66" s="93"/>
      <c r="C66" s="510"/>
      <c r="D66" s="94" t="s">
        <v>481</v>
      </c>
      <c r="E66" s="58">
        <v>900</v>
      </c>
      <c r="F66" s="58">
        <v>221</v>
      </c>
      <c r="G66" s="58">
        <v>622</v>
      </c>
      <c r="H66" s="59">
        <v>743</v>
      </c>
    </row>
    <row r="67" spans="1:8" ht="12.75" customHeight="1">
      <c r="A67" s="62"/>
      <c r="B67" s="93"/>
      <c r="C67" s="510"/>
      <c r="D67" s="601" t="s">
        <v>885</v>
      </c>
      <c r="E67" s="99" t="s">
        <v>484</v>
      </c>
      <c r="F67" s="81"/>
      <c r="G67" s="81"/>
      <c r="H67" s="82"/>
    </row>
    <row r="68" spans="1:8" ht="12.75" customHeight="1">
      <c r="A68" s="62"/>
      <c r="B68" s="93"/>
      <c r="C68" s="510"/>
      <c r="D68" s="602"/>
      <c r="E68" s="58">
        <v>900</v>
      </c>
      <c r="F68" s="58">
        <v>55</v>
      </c>
      <c r="G68" s="58">
        <v>203</v>
      </c>
      <c r="H68" s="59">
        <v>252</v>
      </c>
    </row>
    <row r="69" spans="1:8" ht="12.75" customHeight="1">
      <c r="A69" s="62"/>
      <c r="B69" s="93"/>
      <c r="C69" s="510" t="s">
        <v>181</v>
      </c>
      <c r="D69" s="96"/>
      <c r="E69" s="99" t="s">
        <v>177</v>
      </c>
      <c r="F69" s="81"/>
      <c r="G69" s="81"/>
      <c r="H69" s="82"/>
    </row>
    <row r="70" spans="1:8" ht="12.75" customHeight="1">
      <c r="A70" s="62"/>
      <c r="B70" s="93"/>
      <c r="C70" s="510"/>
      <c r="D70" s="94" t="s">
        <v>483</v>
      </c>
      <c r="E70" s="58">
        <v>223</v>
      </c>
      <c r="F70" s="58">
        <v>26</v>
      </c>
      <c r="G70" s="58">
        <v>96</v>
      </c>
      <c r="H70" s="59">
        <v>206</v>
      </c>
    </row>
    <row r="71" spans="1:8" ht="12.75" customHeight="1">
      <c r="A71" s="62"/>
      <c r="B71" s="93"/>
      <c r="C71" s="510"/>
      <c r="D71" s="437" t="s">
        <v>1049</v>
      </c>
      <c r="E71" s="99" t="s">
        <v>484</v>
      </c>
      <c r="F71" s="81"/>
      <c r="G71" s="81"/>
      <c r="H71" s="82"/>
    </row>
    <row r="72" spans="1:8" ht="12.75" customHeight="1">
      <c r="A72" s="62"/>
      <c r="B72" s="93"/>
      <c r="C72" s="510"/>
      <c r="D72" s="94" t="s">
        <v>481</v>
      </c>
      <c r="E72" s="58">
        <v>998</v>
      </c>
      <c r="F72" s="58">
        <v>129</v>
      </c>
      <c r="G72" s="58">
        <v>469</v>
      </c>
      <c r="H72" s="59">
        <v>920</v>
      </c>
    </row>
    <row r="73" spans="1:8" ht="12.75" customHeight="1">
      <c r="A73" s="62"/>
      <c r="B73" s="93"/>
      <c r="C73" s="510"/>
      <c r="D73" s="601" t="s">
        <v>885</v>
      </c>
      <c r="E73" s="99" t="s">
        <v>484</v>
      </c>
      <c r="F73" s="81"/>
      <c r="G73" s="81"/>
      <c r="H73" s="82"/>
    </row>
    <row r="74" spans="1:8" ht="12.75" customHeight="1">
      <c r="A74" s="62"/>
      <c r="B74" s="93"/>
      <c r="C74" s="510"/>
      <c r="D74" s="602"/>
      <c r="E74" s="58">
        <v>998</v>
      </c>
      <c r="F74" s="58">
        <v>31</v>
      </c>
      <c r="G74" s="58">
        <v>164</v>
      </c>
      <c r="H74" s="59">
        <v>230</v>
      </c>
    </row>
    <row r="75" spans="1:8" ht="12.75" customHeight="1">
      <c r="A75" s="62"/>
      <c r="B75" s="93"/>
      <c r="C75" s="510" t="s">
        <v>182</v>
      </c>
      <c r="D75" s="96"/>
      <c r="E75" s="99" t="s">
        <v>177</v>
      </c>
      <c r="F75" s="81"/>
      <c r="G75" s="81"/>
      <c r="H75" s="82"/>
    </row>
    <row r="76" spans="1:8" ht="12.75" customHeight="1">
      <c r="A76" s="62"/>
      <c r="B76" s="93"/>
      <c r="C76" s="510"/>
      <c r="D76" s="94" t="s">
        <v>483</v>
      </c>
      <c r="E76" s="58">
        <v>25</v>
      </c>
      <c r="F76" s="371" t="s">
        <v>169</v>
      </c>
      <c r="G76" s="58">
        <v>7</v>
      </c>
      <c r="H76" s="59">
        <v>23</v>
      </c>
    </row>
    <row r="77" spans="1:8" ht="12.75" customHeight="1">
      <c r="A77" s="62"/>
      <c r="B77" s="93"/>
      <c r="C77" s="510"/>
      <c r="D77" s="437" t="s">
        <v>1049</v>
      </c>
      <c r="E77" s="99" t="s">
        <v>484</v>
      </c>
      <c r="F77" s="81"/>
      <c r="G77" s="81"/>
      <c r="H77" s="82"/>
    </row>
    <row r="78" spans="1:8" ht="12.75" customHeight="1">
      <c r="A78" s="62"/>
      <c r="B78" s="93"/>
      <c r="C78" s="510"/>
      <c r="D78" s="94" t="s">
        <v>481</v>
      </c>
      <c r="E78" s="58">
        <v>80</v>
      </c>
      <c r="F78" s="371" t="s">
        <v>169</v>
      </c>
      <c r="G78" s="58">
        <v>24</v>
      </c>
      <c r="H78" s="59">
        <v>74</v>
      </c>
    </row>
    <row r="79" spans="1:8" ht="12.75" customHeight="1">
      <c r="A79" s="62"/>
      <c r="B79" s="93"/>
      <c r="C79" s="510"/>
      <c r="D79" s="601" t="s">
        <v>885</v>
      </c>
      <c r="E79" s="99" t="s">
        <v>484</v>
      </c>
      <c r="F79" s="81"/>
      <c r="G79" s="81"/>
      <c r="H79" s="82"/>
    </row>
    <row r="80" spans="1:8" ht="12.75" customHeight="1">
      <c r="A80" s="62"/>
      <c r="B80" s="93"/>
      <c r="C80" s="510"/>
      <c r="D80" s="602"/>
      <c r="E80" s="58">
        <v>80</v>
      </c>
      <c r="F80" s="371" t="s">
        <v>169</v>
      </c>
      <c r="G80" s="58">
        <v>8</v>
      </c>
      <c r="H80" s="59">
        <v>45</v>
      </c>
    </row>
    <row r="81" spans="1:8" ht="12.75" customHeight="1">
      <c r="A81" s="62"/>
      <c r="B81" s="93"/>
      <c r="C81" s="510" t="s">
        <v>183</v>
      </c>
      <c r="D81" s="96"/>
      <c r="E81" s="99" t="s">
        <v>177</v>
      </c>
      <c r="F81" s="81"/>
      <c r="G81" s="81"/>
      <c r="H81" s="82"/>
    </row>
    <row r="82" spans="1:8" ht="12.75" customHeight="1">
      <c r="A82" s="62"/>
      <c r="B82" s="93"/>
      <c r="C82" s="510"/>
      <c r="D82" s="94" t="s">
        <v>483</v>
      </c>
      <c r="E82" s="58">
        <v>83</v>
      </c>
      <c r="F82" s="58">
        <v>19</v>
      </c>
      <c r="G82" s="58">
        <v>72</v>
      </c>
      <c r="H82" s="59">
        <v>51</v>
      </c>
    </row>
    <row r="83" spans="1:8" ht="12.75" customHeight="1">
      <c r="A83" s="62"/>
      <c r="B83" s="93"/>
      <c r="C83" s="510"/>
      <c r="D83" s="437" t="s">
        <v>1049</v>
      </c>
      <c r="E83" s="99" t="s">
        <v>484</v>
      </c>
      <c r="F83" s="81"/>
      <c r="G83" s="81"/>
      <c r="H83" s="82"/>
    </row>
    <row r="84" spans="1:8" ht="12.75" customHeight="1">
      <c r="A84" s="62"/>
      <c r="B84" s="93"/>
      <c r="C84" s="510"/>
      <c r="D84" s="94" t="s">
        <v>481</v>
      </c>
      <c r="E84" s="58">
        <v>384</v>
      </c>
      <c r="F84" s="58">
        <v>91</v>
      </c>
      <c r="G84" s="58">
        <v>335</v>
      </c>
      <c r="H84" s="59">
        <v>231</v>
      </c>
    </row>
    <row r="85" spans="1:8" ht="12.75" customHeight="1">
      <c r="A85" s="62"/>
      <c r="B85" s="93"/>
      <c r="C85" s="510"/>
      <c r="D85" s="601" t="s">
        <v>885</v>
      </c>
      <c r="E85" s="99" t="s">
        <v>484</v>
      </c>
      <c r="F85" s="81"/>
      <c r="G85" s="81"/>
      <c r="H85" s="82"/>
    </row>
    <row r="86" spans="1:8" ht="12.75" customHeight="1">
      <c r="A86" s="62"/>
      <c r="B86" s="93"/>
      <c r="C86" s="510"/>
      <c r="D86" s="602"/>
      <c r="E86" s="58">
        <v>384</v>
      </c>
      <c r="F86" s="58">
        <v>23</v>
      </c>
      <c r="G86" s="58">
        <v>93</v>
      </c>
      <c r="H86" s="59">
        <v>92</v>
      </c>
    </row>
    <row r="87" spans="1:8" ht="12.75" customHeight="1">
      <c r="A87" s="62"/>
      <c r="B87" s="93"/>
      <c r="C87" s="510" t="s">
        <v>184</v>
      </c>
      <c r="D87" s="96"/>
      <c r="E87" s="99" t="s">
        <v>177</v>
      </c>
      <c r="F87" s="81"/>
      <c r="G87" s="81"/>
      <c r="H87" s="82"/>
    </row>
    <row r="88" spans="1:8" ht="12.75" customHeight="1">
      <c r="A88" s="62"/>
      <c r="B88" s="93"/>
      <c r="C88" s="510"/>
      <c r="D88" s="94" t="s">
        <v>483</v>
      </c>
      <c r="E88" s="58">
        <v>30</v>
      </c>
      <c r="F88" s="58">
        <v>2</v>
      </c>
      <c r="G88" s="58">
        <v>4</v>
      </c>
      <c r="H88" s="59">
        <v>28</v>
      </c>
    </row>
    <row r="89" spans="1:8" ht="12.75" customHeight="1">
      <c r="A89" s="62"/>
      <c r="B89" s="93"/>
      <c r="C89" s="510"/>
      <c r="D89" s="437" t="s">
        <v>1049</v>
      </c>
      <c r="E89" s="99" t="s">
        <v>484</v>
      </c>
      <c r="F89" s="81"/>
      <c r="G89" s="81"/>
      <c r="H89" s="82"/>
    </row>
    <row r="90" spans="1:8" ht="12.75" customHeight="1">
      <c r="A90" s="62"/>
      <c r="B90" s="93"/>
      <c r="C90" s="510"/>
      <c r="D90" s="94" t="s">
        <v>481</v>
      </c>
      <c r="E90" s="58">
        <v>151</v>
      </c>
      <c r="F90" s="58">
        <v>16</v>
      </c>
      <c r="G90" s="58">
        <v>29</v>
      </c>
      <c r="H90" s="59">
        <v>141</v>
      </c>
    </row>
    <row r="91" spans="1:8" ht="12.75" customHeight="1">
      <c r="A91" s="62"/>
      <c r="B91" s="93"/>
      <c r="C91" s="510"/>
      <c r="D91" s="601" t="s">
        <v>885</v>
      </c>
      <c r="E91" s="99" t="s">
        <v>484</v>
      </c>
      <c r="F91" s="81"/>
      <c r="G91" s="81"/>
      <c r="H91" s="82"/>
    </row>
    <row r="92" spans="1:8" ht="12.75" customHeight="1">
      <c r="A92" s="62"/>
      <c r="B92" s="93"/>
      <c r="C92" s="510"/>
      <c r="D92" s="602"/>
      <c r="E92" s="58">
        <v>151</v>
      </c>
      <c r="F92" s="58">
        <v>2</v>
      </c>
      <c r="G92" s="58">
        <v>6</v>
      </c>
      <c r="H92" s="59">
        <v>50</v>
      </c>
    </row>
    <row r="93" spans="1:8" ht="12.75" customHeight="1">
      <c r="A93" s="62"/>
      <c r="B93" s="93"/>
      <c r="C93" s="510" t="s">
        <v>187</v>
      </c>
      <c r="D93" s="96"/>
      <c r="E93" s="99" t="s">
        <v>177</v>
      </c>
      <c r="F93" s="81"/>
      <c r="G93" s="81"/>
      <c r="H93" s="82"/>
    </row>
    <row r="94" spans="1:8" ht="12.75" customHeight="1">
      <c r="A94" s="62"/>
      <c r="B94" s="93"/>
      <c r="C94" s="510"/>
      <c r="D94" s="94" t="s">
        <v>483</v>
      </c>
      <c r="E94" s="58">
        <v>49</v>
      </c>
      <c r="F94" s="58">
        <v>27</v>
      </c>
      <c r="G94" s="58">
        <v>42</v>
      </c>
      <c r="H94" s="59">
        <v>42</v>
      </c>
    </row>
    <row r="95" spans="1:8" ht="12.75" customHeight="1">
      <c r="A95" s="62"/>
      <c r="B95" s="93"/>
      <c r="C95" s="510"/>
      <c r="D95" s="437" t="s">
        <v>1049</v>
      </c>
      <c r="E95" s="99" t="s">
        <v>484</v>
      </c>
      <c r="F95" s="81"/>
      <c r="G95" s="81"/>
      <c r="H95" s="82"/>
    </row>
    <row r="96" spans="1:8" ht="12.75" customHeight="1">
      <c r="A96" s="62"/>
      <c r="B96" s="93"/>
      <c r="C96" s="510"/>
      <c r="D96" s="94" t="s">
        <v>481</v>
      </c>
      <c r="E96" s="58">
        <v>334</v>
      </c>
      <c r="F96" s="58">
        <v>191</v>
      </c>
      <c r="G96" s="58">
        <v>294</v>
      </c>
      <c r="H96" s="59">
        <v>290</v>
      </c>
    </row>
    <row r="97" spans="1:8" ht="12.75" customHeight="1">
      <c r="A97" s="62"/>
      <c r="B97" s="93"/>
      <c r="C97" s="510"/>
      <c r="D97" s="601" t="s">
        <v>885</v>
      </c>
      <c r="E97" s="99" t="s">
        <v>484</v>
      </c>
      <c r="F97" s="81"/>
      <c r="G97" s="81"/>
      <c r="H97" s="82"/>
    </row>
    <row r="98" spans="1:8" ht="12.75" customHeight="1">
      <c r="A98" s="62"/>
      <c r="B98" s="93"/>
      <c r="C98" s="510"/>
      <c r="D98" s="602"/>
      <c r="E98" s="58">
        <v>334</v>
      </c>
      <c r="F98" s="58">
        <v>41</v>
      </c>
      <c r="G98" s="58">
        <v>77</v>
      </c>
      <c r="H98" s="59">
        <v>69</v>
      </c>
    </row>
    <row r="99" spans="1:8" ht="12.75" customHeight="1">
      <c r="A99" s="62"/>
      <c r="B99" s="93"/>
      <c r="C99" s="510" t="s">
        <v>185</v>
      </c>
      <c r="D99" s="96"/>
      <c r="E99" s="99" t="s">
        <v>177</v>
      </c>
      <c r="F99" s="81"/>
      <c r="G99" s="81"/>
      <c r="H99" s="82"/>
    </row>
    <row r="100" spans="1:8" ht="12.75" customHeight="1">
      <c r="A100" s="62"/>
      <c r="B100" s="93"/>
      <c r="C100" s="510"/>
      <c r="D100" s="94" t="s">
        <v>483</v>
      </c>
      <c r="E100" s="58">
        <v>31</v>
      </c>
      <c r="F100" s="58" t="s">
        <v>169</v>
      </c>
      <c r="G100" s="58">
        <v>1</v>
      </c>
      <c r="H100" s="59">
        <v>11</v>
      </c>
    </row>
    <row r="101" spans="1:8" ht="12.75" customHeight="1">
      <c r="A101" s="62"/>
      <c r="B101" s="93"/>
      <c r="C101" s="510"/>
      <c r="D101" s="437" t="s">
        <v>1049</v>
      </c>
      <c r="E101" s="99" t="s">
        <v>484</v>
      </c>
      <c r="F101" s="81"/>
      <c r="G101" s="81"/>
      <c r="H101" s="82"/>
    </row>
    <row r="102" spans="1:8" ht="12.75" customHeight="1">
      <c r="A102" s="62"/>
      <c r="B102" s="93"/>
      <c r="C102" s="510"/>
      <c r="D102" s="94" t="s">
        <v>481</v>
      </c>
      <c r="E102" s="58">
        <v>65</v>
      </c>
      <c r="F102" s="58" t="s">
        <v>169</v>
      </c>
      <c r="G102" s="58">
        <v>4</v>
      </c>
      <c r="H102" s="59">
        <v>23</v>
      </c>
    </row>
    <row r="103" spans="1:8" ht="12.75" customHeight="1">
      <c r="A103" s="62"/>
      <c r="B103" s="93"/>
      <c r="C103" s="510"/>
      <c r="D103" s="601" t="s">
        <v>885</v>
      </c>
      <c r="E103" s="99" t="s">
        <v>484</v>
      </c>
      <c r="F103" s="81"/>
      <c r="G103" s="81"/>
      <c r="H103" s="82"/>
    </row>
    <row r="104" spans="1:8" ht="12.75" customHeight="1">
      <c r="A104" s="62"/>
      <c r="B104" s="93"/>
      <c r="C104" s="510"/>
      <c r="D104" s="602"/>
      <c r="E104" s="58">
        <v>65</v>
      </c>
      <c r="F104" s="58" t="s">
        <v>169</v>
      </c>
      <c r="G104" s="58">
        <v>1</v>
      </c>
      <c r="H104" s="59">
        <v>18</v>
      </c>
    </row>
    <row r="105" spans="1:8" ht="12.75" customHeight="1">
      <c r="A105" s="62"/>
      <c r="B105" s="93"/>
      <c r="C105" s="510" t="s">
        <v>186</v>
      </c>
      <c r="D105" s="96"/>
      <c r="E105" s="99" t="s">
        <v>177</v>
      </c>
      <c r="F105" s="81"/>
      <c r="G105" s="81"/>
      <c r="H105" s="82"/>
    </row>
    <row r="106" spans="1:8" ht="12.75" customHeight="1">
      <c r="A106" s="62"/>
      <c r="B106" s="93"/>
      <c r="C106" s="510"/>
      <c r="D106" s="94" t="s">
        <v>483</v>
      </c>
      <c r="E106" s="58">
        <v>94</v>
      </c>
      <c r="F106" s="58">
        <v>11</v>
      </c>
      <c r="G106" s="58">
        <v>37</v>
      </c>
      <c r="H106" s="59">
        <v>73</v>
      </c>
    </row>
    <row r="107" spans="1:8" ht="12.75" customHeight="1">
      <c r="A107" s="62"/>
      <c r="B107" s="93"/>
      <c r="C107" s="510"/>
      <c r="D107" s="437" t="s">
        <v>1049</v>
      </c>
      <c r="E107" s="99" t="s">
        <v>484</v>
      </c>
      <c r="F107" s="81"/>
      <c r="G107" s="81"/>
      <c r="H107" s="82"/>
    </row>
    <row r="108" spans="1:8" ht="12.75" customHeight="1">
      <c r="A108" s="62"/>
      <c r="B108" s="93"/>
      <c r="C108" s="510"/>
      <c r="D108" s="94" t="s">
        <v>481</v>
      </c>
      <c r="E108" s="58">
        <v>319</v>
      </c>
      <c r="F108" s="58">
        <v>44</v>
      </c>
      <c r="G108" s="58">
        <v>140</v>
      </c>
      <c r="H108" s="59">
        <v>242</v>
      </c>
    </row>
    <row r="109" spans="1:8" ht="12.75" customHeight="1">
      <c r="A109" s="62"/>
      <c r="B109" s="93"/>
      <c r="C109" s="510"/>
      <c r="D109" s="601" t="s">
        <v>885</v>
      </c>
      <c r="E109" s="99" t="s">
        <v>484</v>
      </c>
      <c r="F109" s="81"/>
      <c r="G109" s="81"/>
      <c r="H109" s="82"/>
    </row>
    <row r="110" spans="1:8" ht="12.75" customHeight="1">
      <c r="A110" s="62"/>
      <c r="B110" s="92"/>
      <c r="C110" s="510"/>
      <c r="D110" s="602"/>
      <c r="E110" s="58">
        <v>319</v>
      </c>
      <c r="F110" s="58">
        <v>12</v>
      </c>
      <c r="G110" s="58">
        <v>52</v>
      </c>
      <c r="H110" s="59">
        <v>76</v>
      </c>
    </row>
    <row r="111" spans="1:8" ht="12.75" customHeight="1">
      <c r="A111" s="62"/>
      <c r="B111" s="605" t="s">
        <v>1054</v>
      </c>
      <c r="C111" s="606"/>
      <c r="D111" s="86"/>
      <c r="E111" s="99" t="s">
        <v>177</v>
      </c>
      <c r="F111" s="81"/>
      <c r="G111" s="81"/>
      <c r="H111" s="82"/>
    </row>
    <row r="112" spans="1:8" ht="12.75" customHeight="1">
      <c r="A112" s="62"/>
      <c r="B112" s="607"/>
      <c r="C112" s="608"/>
      <c r="D112" s="94" t="s">
        <v>483</v>
      </c>
      <c r="E112" s="58">
        <v>51</v>
      </c>
      <c r="F112" s="58">
        <v>4</v>
      </c>
      <c r="G112" s="58">
        <v>8</v>
      </c>
      <c r="H112" s="59">
        <v>11</v>
      </c>
    </row>
    <row r="113" spans="1:8" ht="12.75" customHeight="1">
      <c r="A113" s="62"/>
      <c r="B113" s="607"/>
      <c r="C113" s="608"/>
      <c r="D113" s="437" t="s">
        <v>1049</v>
      </c>
      <c r="E113" s="99" t="s">
        <v>484</v>
      </c>
      <c r="F113" s="81"/>
      <c r="G113" s="81"/>
      <c r="H113" s="82"/>
    </row>
    <row r="114" spans="1:8" ht="12.75" customHeight="1">
      <c r="A114" s="62"/>
      <c r="B114" s="607"/>
      <c r="C114" s="608"/>
      <c r="D114" s="94" t="s">
        <v>481</v>
      </c>
      <c r="E114" s="58">
        <v>135</v>
      </c>
      <c r="F114" s="58">
        <v>27</v>
      </c>
      <c r="G114" s="58">
        <v>42</v>
      </c>
      <c r="H114" s="59">
        <v>32</v>
      </c>
    </row>
    <row r="115" spans="1:8" ht="12.75" customHeight="1">
      <c r="A115" s="62"/>
      <c r="B115" s="607"/>
      <c r="C115" s="608"/>
      <c r="D115" s="601" t="s">
        <v>885</v>
      </c>
      <c r="E115" s="99" t="s">
        <v>484</v>
      </c>
      <c r="F115" s="81"/>
      <c r="G115" s="81"/>
      <c r="H115" s="82"/>
    </row>
    <row r="116" spans="1:8" ht="12.75" customHeight="1">
      <c r="A116" s="62"/>
      <c r="B116" s="609"/>
      <c r="C116" s="610"/>
      <c r="D116" s="602"/>
      <c r="E116" s="371">
        <v>135</v>
      </c>
      <c r="F116" s="371">
        <v>5</v>
      </c>
      <c r="G116" s="371">
        <v>17</v>
      </c>
      <c r="H116" s="377">
        <v>19</v>
      </c>
    </row>
    <row r="117" spans="1:8" ht="12.75" customHeight="1">
      <c r="A117" s="62"/>
      <c r="B117" s="510" t="s">
        <v>1055</v>
      </c>
      <c r="C117" s="510"/>
      <c r="D117" s="86"/>
      <c r="E117" s="99" t="s">
        <v>177</v>
      </c>
      <c r="F117" s="81"/>
      <c r="G117" s="81"/>
      <c r="H117" s="82"/>
    </row>
    <row r="118" spans="1:8" ht="12.75" customHeight="1">
      <c r="A118" s="62"/>
      <c r="B118" s="510"/>
      <c r="C118" s="510"/>
      <c r="D118" s="94" t="s">
        <v>483</v>
      </c>
      <c r="E118" s="58">
        <v>2351</v>
      </c>
      <c r="F118" s="58" t="s">
        <v>169</v>
      </c>
      <c r="G118" s="58">
        <v>1</v>
      </c>
      <c r="H118" s="59">
        <v>977</v>
      </c>
    </row>
    <row r="119" spans="1:8" ht="12.75" customHeight="1">
      <c r="A119" s="62"/>
      <c r="B119" s="510"/>
      <c r="C119" s="510"/>
      <c r="D119" s="437"/>
      <c r="E119" s="99" t="s">
        <v>484</v>
      </c>
      <c r="F119" s="81"/>
      <c r="G119" s="81"/>
      <c r="H119" s="82"/>
    </row>
    <row r="120" spans="1:8" ht="12.75" customHeight="1" thickBot="1">
      <c r="A120" s="63"/>
      <c r="B120" s="603"/>
      <c r="C120" s="603"/>
      <c r="D120" s="95" t="s">
        <v>481</v>
      </c>
      <c r="E120" s="83">
        <v>2351</v>
      </c>
      <c r="F120" s="83" t="s">
        <v>169</v>
      </c>
      <c r="G120" s="83">
        <v>1</v>
      </c>
      <c r="H120" s="84">
        <v>977</v>
      </c>
    </row>
    <row r="121" spans="1:8" ht="12.75" customHeight="1">
      <c r="A121" s="3"/>
      <c r="B121" s="32"/>
      <c r="C121" s="32"/>
      <c r="D121" s="33"/>
      <c r="E121" s="35"/>
      <c r="F121" s="34"/>
      <c r="G121" s="34"/>
      <c r="H121" s="34"/>
    </row>
    <row r="122" spans="1:8" ht="12.75" customHeight="1">
      <c r="H122" s="4"/>
    </row>
    <row r="123" spans="1:8">
      <c r="A123" s="472"/>
      <c r="B123" s="472"/>
      <c r="C123" s="472"/>
      <c r="D123" s="472"/>
      <c r="E123" s="472"/>
      <c r="F123" s="472"/>
      <c r="G123" s="472"/>
      <c r="H123" s="472"/>
    </row>
    <row r="124" spans="1:8">
      <c r="A124" s="588"/>
      <c r="B124" s="588"/>
      <c r="C124" s="588"/>
      <c r="D124" s="588"/>
      <c r="E124" s="588"/>
      <c r="F124" s="588"/>
      <c r="G124" s="588"/>
      <c r="H124" s="588"/>
    </row>
    <row r="125" spans="1:8">
      <c r="H125" s="4"/>
    </row>
    <row r="126" spans="1:8">
      <c r="H126" s="4"/>
    </row>
    <row r="127" spans="1:8">
      <c r="H127" s="4"/>
    </row>
    <row r="128" spans="1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  <row r="133" spans="8:8">
      <c r="H133" s="4"/>
    </row>
    <row r="134" spans="8:8">
      <c r="H134" s="4"/>
    </row>
    <row r="135" spans="8:8">
      <c r="H135" s="4"/>
    </row>
    <row r="136" spans="8:8">
      <c r="H136" s="4"/>
    </row>
    <row r="137" spans="8:8">
      <c r="H137" s="4"/>
    </row>
    <row r="178" spans="1:9">
      <c r="A178" s="472" t="s">
        <v>188</v>
      </c>
      <c r="B178" s="472"/>
      <c r="C178" s="472"/>
      <c r="D178" s="472"/>
      <c r="E178" s="472"/>
      <c r="F178" s="472"/>
      <c r="G178" s="472"/>
      <c r="H178" s="472"/>
      <c r="I178" s="472"/>
    </row>
    <row r="179" spans="1:9">
      <c r="A179" s="472" t="s">
        <v>189</v>
      </c>
      <c r="B179" s="472"/>
      <c r="C179" s="472"/>
      <c r="D179" s="472"/>
      <c r="E179" s="472"/>
      <c r="F179" s="472"/>
      <c r="G179" s="472"/>
      <c r="H179" s="472"/>
      <c r="I179" s="472"/>
    </row>
    <row r="180" spans="1:9">
      <c r="A180" s="472"/>
      <c r="B180" s="472"/>
      <c r="C180" s="472"/>
      <c r="D180" s="472"/>
      <c r="E180" s="472"/>
      <c r="F180" s="472"/>
      <c r="G180" s="472"/>
      <c r="H180" s="472"/>
    </row>
    <row r="181" spans="1:9">
      <c r="A181" s="472"/>
      <c r="B181" s="472"/>
      <c r="C181" s="472"/>
      <c r="D181" s="472"/>
      <c r="E181" s="472"/>
      <c r="F181" s="472"/>
      <c r="G181" s="472"/>
      <c r="H181" s="472"/>
    </row>
  </sheetData>
  <mergeCells count="50">
    <mergeCell ref="A180:H180"/>
    <mergeCell ref="A181:H181"/>
    <mergeCell ref="A3:D3"/>
    <mergeCell ref="A4:C9"/>
    <mergeCell ref="A10:B10"/>
    <mergeCell ref="C10:C11"/>
    <mergeCell ref="A11:B11"/>
    <mergeCell ref="B12:C17"/>
    <mergeCell ref="A124:H124"/>
    <mergeCell ref="A178:I178"/>
    <mergeCell ref="A179:I179"/>
    <mergeCell ref="C18:C23"/>
    <mergeCell ref="C24:C29"/>
    <mergeCell ref="C30:C35"/>
    <mergeCell ref="C36:C41"/>
    <mergeCell ref="B42:C47"/>
    <mergeCell ref="A123:H123"/>
    <mergeCell ref="C75:C80"/>
    <mergeCell ref="C105:C110"/>
    <mergeCell ref="B117:C120"/>
    <mergeCell ref="C81:C86"/>
    <mergeCell ref="C87:C92"/>
    <mergeCell ref="C93:C98"/>
    <mergeCell ref="C99:C104"/>
    <mergeCell ref="D97:D98"/>
    <mergeCell ref="D103:D104"/>
    <mergeCell ref="D109:D110"/>
    <mergeCell ref="D115:D116"/>
    <mergeCell ref="B111:C116"/>
    <mergeCell ref="C63:C68"/>
    <mergeCell ref="C69:C74"/>
    <mergeCell ref="A1:G1"/>
    <mergeCell ref="F2:H2"/>
    <mergeCell ref="C48:C53"/>
    <mergeCell ref="C54:C59"/>
    <mergeCell ref="A62:D62"/>
    <mergeCell ref="D8:D9"/>
    <mergeCell ref="D16:D17"/>
    <mergeCell ref="D22:D23"/>
    <mergeCell ref="D28:D29"/>
    <mergeCell ref="D34:D35"/>
    <mergeCell ref="D40:D41"/>
    <mergeCell ref="D46:D47"/>
    <mergeCell ref="D52:D53"/>
    <mergeCell ref="D58:D59"/>
    <mergeCell ref="D67:D68"/>
    <mergeCell ref="D73:D74"/>
    <mergeCell ref="D79:D80"/>
    <mergeCell ref="D85:D86"/>
    <mergeCell ref="D91:D92"/>
  </mergeCells>
  <phoneticPr fontId="4"/>
  <pageMargins left="0.78740157480314965" right="0.78740157480314965" top="0.78740157480314965" bottom="0.59055118110236227" header="0.51181102362204722" footer="0.31496062992125984"/>
  <pageSetup paperSize="9" firstPageNumber="34" orientation="portrait" useFirstPageNumber="1" r:id="rId1"/>
  <headerFooter alignWithMargins="0">
    <oddFooter>&amp;C&amp;"ＭＳ 明朝,標準"- &amp;P -</oddFooter>
  </headerFooter>
  <rowBreaks count="2" manualBreakCount="2">
    <brk id="59" max="7" man="1"/>
    <brk id="120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view="pageBreakPreview" topLeftCell="A16" zoomScaleNormal="100" zoomScaleSheetLayoutView="100" workbookViewId="0">
      <selection activeCell="H16" sqref="H1:H1048576"/>
    </sheetView>
  </sheetViews>
  <sheetFormatPr defaultRowHeight="13.5"/>
  <cols>
    <col min="1" max="9" width="9.625" customWidth="1"/>
    <col min="10" max="10" width="9" customWidth="1"/>
  </cols>
  <sheetData>
    <row r="1" spans="1:5"/>
    <row r="3" spans="1:5">
      <c r="B3" t="s">
        <v>743</v>
      </c>
      <c r="C3" t="s">
        <v>744</v>
      </c>
      <c r="D3" t="s">
        <v>745</v>
      </c>
      <c r="E3" t="s">
        <v>746</v>
      </c>
    </row>
    <row r="4" spans="1:5">
      <c r="A4" t="s">
        <v>887</v>
      </c>
      <c r="B4" s="382">
        <f>ROUND(2470/5347*100,1)</f>
        <v>46.2</v>
      </c>
      <c r="C4" s="382">
        <f>ROUND(2121/5347*100,1)</f>
        <v>39.700000000000003</v>
      </c>
      <c r="D4" s="382">
        <f>ROUND(111/5347*100,1)</f>
        <v>2.1</v>
      </c>
      <c r="E4" s="382">
        <f>ROUNDDOWN(645/5347*100,1)</f>
        <v>12</v>
      </c>
    </row>
    <row r="5" spans="1:5">
      <c r="A5" t="s">
        <v>747</v>
      </c>
      <c r="B5" s="382">
        <v>44.9</v>
      </c>
      <c r="C5" s="382">
        <v>42.5</v>
      </c>
      <c r="D5" s="382">
        <v>1.8</v>
      </c>
      <c r="E5" s="382">
        <v>10.8</v>
      </c>
    </row>
    <row r="6" spans="1:5">
      <c r="A6" t="s">
        <v>748</v>
      </c>
      <c r="B6" s="382">
        <v>42.7</v>
      </c>
      <c r="C6" s="382">
        <v>45.7</v>
      </c>
      <c r="D6" s="382">
        <v>1.7</v>
      </c>
      <c r="E6" s="382">
        <v>9.9</v>
      </c>
    </row>
    <row r="7" spans="1:5">
      <c r="A7" t="s">
        <v>749</v>
      </c>
      <c r="B7" s="382">
        <v>40.6</v>
      </c>
      <c r="C7" s="382">
        <v>50.1</v>
      </c>
      <c r="D7" s="382">
        <v>1.4</v>
      </c>
      <c r="E7" s="382">
        <v>7.9</v>
      </c>
    </row>
    <row r="8" spans="1:5">
      <c r="A8" t="s">
        <v>750</v>
      </c>
      <c r="B8" s="382">
        <v>35.299999999999997</v>
      </c>
      <c r="C8" s="382">
        <v>55.8</v>
      </c>
      <c r="D8" s="382">
        <v>1.2</v>
      </c>
      <c r="E8" s="382">
        <v>7.7</v>
      </c>
    </row>
    <row r="9" spans="1:5">
      <c r="A9" t="s">
        <v>751</v>
      </c>
      <c r="B9" s="382">
        <v>30.9</v>
      </c>
      <c r="C9" s="382">
        <v>62.4</v>
      </c>
      <c r="D9" s="382">
        <v>0.9</v>
      </c>
      <c r="E9" s="382">
        <v>5.8</v>
      </c>
    </row>
    <row r="10" spans="1:5">
      <c r="A10" t="s">
        <v>752</v>
      </c>
      <c r="B10" s="382">
        <v>27</v>
      </c>
      <c r="C10" s="382">
        <v>66.2</v>
      </c>
      <c r="D10" s="382">
        <v>1.1000000000000001</v>
      </c>
      <c r="E10" s="382">
        <v>5.7</v>
      </c>
    </row>
    <row r="11" spans="1:5">
      <c r="A11" t="s">
        <v>753</v>
      </c>
      <c r="B11" s="382">
        <v>23.2</v>
      </c>
      <c r="C11" s="382">
        <v>70.7</v>
      </c>
      <c r="D11" s="382">
        <v>0.9</v>
      </c>
      <c r="E11" s="382">
        <v>5.2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36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O43"/>
  <sheetViews>
    <sheetView view="pageBreakPreview" topLeftCell="A34" zoomScaleNormal="100" zoomScaleSheetLayoutView="100" workbookViewId="0">
      <selection activeCell="K53" sqref="K53"/>
    </sheetView>
  </sheetViews>
  <sheetFormatPr defaultRowHeight="13.5"/>
  <cols>
    <col min="1" max="7" width="9.875" customWidth="1"/>
    <col min="8" max="8" width="7.625" customWidth="1"/>
    <col min="9" max="9" width="9.875" customWidth="1"/>
    <col min="10" max="13" width="9" style="360"/>
  </cols>
  <sheetData>
    <row r="1" spans="10:15">
      <c r="N1" s="231"/>
      <c r="O1" s="231"/>
    </row>
    <row r="2" spans="10:15">
      <c r="K2" s="360" t="s">
        <v>754</v>
      </c>
      <c r="L2" s="360" t="s">
        <v>755</v>
      </c>
      <c r="M2" s="360" t="s">
        <v>756</v>
      </c>
      <c r="N2" s="231"/>
      <c r="O2" s="231"/>
    </row>
    <row r="3" spans="10:15">
      <c r="N3" s="231"/>
      <c r="O3" s="231"/>
    </row>
    <row r="4" spans="10:15">
      <c r="J4" s="360" t="s">
        <v>757</v>
      </c>
      <c r="K4" s="360">
        <v>3460</v>
      </c>
      <c r="L4" s="360">
        <v>3162</v>
      </c>
      <c r="M4" s="360">
        <v>6553</v>
      </c>
      <c r="N4" s="231"/>
      <c r="O4" s="231"/>
    </row>
    <row r="5" spans="10:15">
      <c r="J5" s="360" t="s">
        <v>758</v>
      </c>
      <c r="K5" s="360">
        <v>2695</v>
      </c>
      <c r="L5" s="360">
        <v>3110</v>
      </c>
      <c r="M5" s="360">
        <v>6900</v>
      </c>
      <c r="N5" s="231"/>
      <c r="O5" s="231"/>
    </row>
    <row r="6" spans="10:15">
      <c r="J6" s="360" t="s">
        <v>759</v>
      </c>
      <c r="K6" s="360">
        <v>2517</v>
      </c>
      <c r="L6" s="360">
        <v>3253</v>
      </c>
      <c r="M6" s="360">
        <v>7619</v>
      </c>
      <c r="N6" s="231"/>
      <c r="O6" s="231"/>
    </row>
    <row r="7" spans="10:15">
      <c r="J7" s="360" t="s">
        <v>760</v>
      </c>
      <c r="K7" s="360">
        <v>2588</v>
      </c>
      <c r="L7" s="360">
        <v>3016</v>
      </c>
      <c r="M7" s="360">
        <v>7853</v>
      </c>
      <c r="N7" s="231"/>
      <c r="O7" s="231"/>
    </row>
    <row r="8" spans="10:15">
      <c r="J8" s="360" t="s">
        <v>761</v>
      </c>
      <c r="K8" s="360">
        <v>2362</v>
      </c>
      <c r="L8" s="360">
        <v>3219</v>
      </c>
      <c r="M8" s="360">
        <v>7608</v>
      </c>
      <c r="N8" s="231"/>
      <c r="O8" s="231"/>
    </row>
    <row r="9" spans="10:15">
      <c r="J9" s="360" t="s">
        <v>762</v>
      </c>
      <c r="K9" s="360">
        <v>2124</v>
      </c>
      <c r="L9" s="360">
        <v>3582</v>
      </c>
      <c r="M9" s="360">
        <v>7420</v>
      </c>
      <c r="N9" s="231"/>
      <c r="O9" s="231"/>
    </row>
    <row r="10" spans="10:15">
      <c r="J10" s="360" t="s">
        <v>748</v>
      </c>
      <c r="K10" s="360">
        <v>1794</v>
      </c>
      <c r="L10" s="360">
        <v>3257</v>
      </c>
      <c r="M10" s="360">
        <v>7413</v>
      </c>
      <c r="N10" s="231"/>
      <c r="O10" s="231"/>
    </row>
    <row r="11" spans="10:15">
      <c r="J11" s="360" t="s">
        <v>747</v>
      </c>
      <c r="K11" s="360">
        <v>1686</v>
      </c>
      <c r="L11" s="360">
        <v>2471</v>
      </c>
      <c r="M11" s="360">
        <v>7320</v>
      </c>
      <c r="N11" s="231"/>
      <c r="O11" s="231"/>
    </row>
    <row r="12" spans="10:15">
      <c r="J12" s="360" t="s">
        <v>888</v>
      </c>
      <c r="K12" s="360">
        <v>1645</v>
      </c>
      <c r="L12" s="360">
        <v>2107</v>
      </c>
      <c r="M12" s="360">
        <v>6500</v>
      </c>
      <c r="N12" s="231"/>
      <c r="O12" s="231"/>
    </row>
    <row r="13" spans="10:15">
      <c r="N13" s="231"/>
      <c r="O13" s="231"/>
    </row>
    <row r="14" spans="10:15">
      <c r="J14" s="231"/>
      <c r="K14" s="231"/>
      <c r="L14" s="231"/>
      <c r="M14" s="231"/>
      <c r="N14" s="231"/>
      <c r="O14" s="231"/>
    </row>
    <row r="15" spans="10:15">
      <c r="J15" s="231"/>
      <c r="K15" s="231"/>
      <c r="L15" s="231"/>
      <c r="M15" s="231"/>
      <c r="N15" s="231"/>
      <c r="O15" s="231"/>
    </row>
    <row r="16" spans="10:15">
      <c r="J16" s="231"/>
      <c r="K16" s="231"/>
      <c r="L16" s="231"/>
      <c r="M16" s="231"/>
      <c r="N16" s="231"/>
      <c r="O16" s="231"/>
    </row>
    <row r="17" spans="10:15">
      <c r="J17" s="231"/>
      <c r="K17" s="231"/>
      <c r="L17" s="231"/>
      <c r="M17" s="231"/>
      <c r="N17" s="231"/>
      <c r="O17" s="231"/>
    </row>
    <row r="30" spans="10:15">
      <c r="N30" s="360"/>
      <c r="O30" s="360"/>
    </row>
    <row r="31" spans="10:15">
      <c r="J31" s="360" t="s">
        <v>763</v>
      </c>
      <c r="K31" s="360">
        <f t="shared" ref="K31:K36" si="0">ROUND(L31/$L$43*100,1)</f>
        <v>14.2</v>
      </c>
      <c r="L31" s="360">
        <v>1496</v>
      </c>
      <c r="M31" s="360" t="s">
        <v>754</v>
      </c>
      <c r="N31" s="383">
        <f>ROUND(O31/$O$35*100,1)</f>
        <v>15.6</v>
      </c>
      <c r="O31" s="360">
        <v>1645</v>
      </c>
    </row>
    <row r="32" spans="10:15">
      <c r="J32" s="360" t="s">
        <v>764</v>
      </c>
      <c r="K32" s="360">
        <f t="shared" si="0"/>
        <v>1.4</v>
      </c>
      <c r="L32" s="360">
        <v>149</v>
      </c>
      <c r="M32" s="360" t="s">
        <v>755</v>
      </c>
      <c r="N32" s="383">
        <f t="shared" ref="N32:N34" si="1">ROUND(O32/$O$35*100,1)</f>
        <v>20</v>
      </c>
      <c r="O32" s="360">
        <v>2107</v>
      </c>
    </row>
    <row r="33" spans="10:15">
      <c r="J33" s="360" t="s">
        <v>765</v>
      </c>
      <c r="K33" s="384">
        <f t="shared" si="0"/>
        <v>8</v>
      </c>
      <c r="L33" s="360">
        <v>839</v>
      </c>
      <c r="M33" s="360" t="s">
        <v>756</v>
      </c>
      <c r="N33" s="383">
        <f t="shared" si="1"/>
        <v>61.8</v>
      </c>
      <c r="O33" s="360">
        <v>6500</v>
      </c>
    </row>
    <row r="34" spans="10:15">
      <c r="J34" s="360" t="s">
        <v>766</v>
      </c>
      <c r="K34" s="384">
        <f t="shared" si="0"/>
        <v>12</v>
      </c>
      <c r="L34" s="360">
        <v>1268</v>
      </c>
      <c r="M34" s="360" t="s">
        <v>767</v>
      </c>
      <c r="N34" s="383">
        <f t="shared" si="1"/>
        <v>2.6</v>
      </c>
      <c r="O34" s="360">
        <v>272</v>
      </c>
    </row>
    <row r="35" spans="10:15">
      <c r="J35" s="360" t="s">
        <v>768</v>
      </c>
      <c r="K35" s="385">
        <f t="shared" si="0"/>
        <v>14.6</v>
      </c>
      <c r="L35" s="360">
        <v>1536</v>
      </c>
      <c r="N35" s="383">
        <f>SUM(N31:N34)</f>
        <v>100</v>
      </c>
      <c r="O35" s="360">
        <f>SUM(O31:O34)</f>
        <v>10524</v>
      </c>
    </row>
    <row r="36" spans="10:15">
      <c r="J36" s="360" t="s">
        <v>769</v>
      </c>
      <c r="K36" s="385">
        <f t="shared" si="0"/>
        <v>1.5</v>
      </c>
      <c r="L36" s="360">
        <v>161</v>
      </c>
      <c r="N36" s="360"/>
      <c r="O36" s="360"/>
    </row>
    <row r="37" spans="10:15">
      <c r="J37" s="360" t="s">
        <v>770</v>
      </c>
      <c r="K37" s="385">
        <f>ROUNDUP(L37/$L$43*100,1)</f>
        <v>0.7</v>
      </c>
      <c r="L37" s="360">
        <v>68</v>
      </c>
      <c r="N37" s="360"/>
      <c r="O37" s="360"/>
    </row>
    <row r="38" spans="10:15">
      <c r="J38" s="360" t="s">
        <v>1043</v>
      </c>
      <c r="K38" s="385">
        <f>ROUND(L38/$L$43*100,1)</f>
        <v>5.9</v>
      </c>
      <c r="L38" s="360">
        <v>617</v>
      </c>
      <c r="N38" s="360"/>
      <c r="O38" s="360"/>
    </row>
    <row r="39" spans="10:15">
      <c r="J39" s="360" t="s">
        <v>771</v>
      </c>
      <c r="K39" s="385">
        <f>ROUND(L39/$L$43*100,1)</f>
        <v>0.3</v>
      </c>
      <c r="L39" s="360">
        <v>32</v>
      </c>
      <c r="N39" s="360"/>
      <c r="O39" s="360"/>
    </row>
    <row r="40" spans="10:15">
      <c r="J40" s="360" t="s">
        <v>772</v>
      </c>
      <c r="K40" s="385">
        <f>ROUND(L40/$L$43*100,1)</f>
        <v>28.2</v>
      </c>
      <c r="L40" s="360">
        <v>2968</v>
      </c>
      <c r="N40" s="360"/>
      <c r="O40" s="360"/>
    </row>
    <row r="41" spans="10:15">
      <c r="J41" s="360" t="s">
        <v>773</v>
      </c>
      <c r="K41" s="385">
        <f>ROUND(L41/$L$43*100,1)</f>
        <v>10.6</v>
      </c>
      <c r="L41" s="360">
        <v>1118</v>
      </c>
      <c r="N41" s="360"/>
      <c r="O41" s="360"/>
    </row>
    <row r="42" spans="10:15">
      <c r="J42" s="360" t="s">
        <v>767</v>
      </c>
      <c r="K42" s="385">
        <f>ROUND(L42/$L$43*100,1)</f>
        <v>2.6</v>
      </c>
      <c r="L42" s="360">
        <v>272</v>
      </c>
      <c r="N42" s="360"/>
      <c r="O42" s="360"/>
    </row>
    <row r="43" spans="10:15">
      <c r="K43" s="360">
        <f>SUM(K31:K42)</f>
        <v>99.999999999999986</v>
      </c>
      <c r="L43" s="360">
        <f>SUM(L31:L42)</f>
        <v>10524</v>
      </c>
      <c r="N43" s="360"/>
      <c r="O43" s="360"/>
    </row>
  </sheetData>
  <phoneticPr fontId="1"/>
  <pageMargins left="0.78740157480314965" right="0.78740157480314965" top="0.78740157480314965" bottom="0.59055118110236227" header="0.51181102362204722" footer="0.31496062992125984"/>
  <pageSetup paperSize="9" firstPageNumber="37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view="pageBreakPreview" zoomScaleNormal="100" zoomScaleSheetLayoutView="100" workbookViewId="0">
      <pane xSplit="2" ySplit="4" topLeftCell="C38" activePane="bottomRight" state="frozen"/>
      <selection pane="topRight" activeCell="B1" sqref="B1"/>
      <selection pane="bottomLeft" activeCell="A5" sqref="A5"/>
      <selection pane="bottomRight" activeCell="B1" sqref="B1:M1"/>
    </sheetView>
  </sheetViews>
  <sheetFormatPr defaultRowHeight="13.5" outlineLevelCol="1"/>
  <cols>
    <col min="1" max="1" width="1.25" customWidth="1"/>
    <col min="2" max="2" width="10.625" customWidth="1"/>
    <col min="3" max="3" width="1.25" customWidth="1"/>
    <col min="4" max="6" width="6.125" hidden="1" customWidth="1" outlineLevel="1"/>
    <col min="7" max="7" width="7.25" customWidth="1" collapsed="1"/>
    <col min="8" max="27" width="7.25" customWidth="1"/>
  </cols>
  <sheetData>
    <row r="1" spans="1:27" ht="22.5" customHeight="1">
      <c r="B1" s="505" t="s">
        <v>537</v>
      </c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</row>
    <row r="2" spans="1:27" ht="22.5" customHeight="1" thickBot="1"/>
    <row r="3" spans="1:27" ht="14.25" customHeight="1">
      <c r="A3" s="589" t="s">
        <v>308</v>
      </c>
      <c r="B3" s="629"/>
      <c r="C3" s="590"/>
      <c r="D3" s="450" t="s">
        <v>541</v>
      </c>
      <c r="E3" s="450"/>
      <c r="F3" s="450"/>
      <c r="G3" s="450" t="s">
        <v>542</v>
      </c>
      <c r="H3" s="450"/>
      <c r="I3" s="450"/>
      <c r="J3" s="450" t="s">
        <v>543</v>
      </c>
      <c r="K3" s="450"/>
      <c r="L3" s="450"/>
      <c r="M3" s="450" t="s">
        <v>306</v>
      </c>
      <c r="N3" s="450"/>
      <c r="O3" s="450"/>
      <c r="P3" s="450" t="s">
        <v>202</v>
      </c>
      <c r="Q3" s="450"/>
      <c r="R3" s="450"/>
      <c r="S3" s="450" t="s">
        <v>539</v>
      </c>
      <c r="T3" s="450"/>
      <c r="U3" s="450"/>
      <c r="V3" s="450" t="s">
        <v>540</v>
      </c>
      <c r="W3" s="450"/>
      <c r="X3" s="450"/>
      <c r="Y3" s="450" t="s">
        <v>796</v>
      </c>
      <c r="Z3" s="450"/>
      <c r="AA3" s="520"/>
    </row>
    <row r="4" spans="1:27" ht="13.5" customHeight="1">
      <c r="A4" s="630"/>
      <c r="B4" s="631"/>
      <c r="C4" s="632"/>
      <c r="D4" s="424" t="s">
        <v>413</v>
      </c>
      <c r="E4" s="424" t="s">
        <v>6</v>
      </c>
      <c r="F4" s="424" t="s">
        <v>7</v>
      </c>
      <c r="G4" s="424" t="s">
        <v>47</v>
      </c>
      <c r="H4" s="424" t="s">
        <v>305</v>
      </c>
      <c r="I4" s="424" t="s">
        <v>414</v>
      </c>
      <c r="J4" s="424" t="s">
        <v>413</v>
      </c>
      <c r="K4" s="424" t="s">
        <v>6</v>
      </c>
      <c r="L4" s="424" t="s">
        <v>7</v>
      </c>
      <c r="M4" s="424" t="s">
        <v>413</v>
      </c>
      <c r="N4" s="424" t="s">
        <v>6</v>
      </c>
      <c r="O4" s="424" t="s">
        <v>7</v>
      </c>
      <c r="P4" s="424" t="s">
        <v>413</v>
      </c>
      <c r="Q4" s="424" t="s">
        <v>6</v>
      </c>
      <c r="R4" s="424" t="s">
        <v>7</v>
      </c>
      <c r="S4" s="424" t="s">
        <v>413</v>
      </c>
      <c r="T4" s="424" t="s">
        <v>6</v>
      </c>
      <c r="U4" s="424" t="s">
        <v>7</v>
      </c>
      <c r="V4" s="424" t="s">
        <v>413</v>
      </c>
      <c r="W4" s="424" t="s">
        <v>6</v>
      </c>
      <c r="X4" s="424" t="s">
        <v>7</v>
      </c>
      <c r="Y4" s="424" t="s">
        <v>282</v>
      </c>
      <c r="Z4" s="424" t="s">
        <v>6</v>
      </c>
      <c r="AA4" s="425" t="s">
        <v>7</v>
      </c>
    </row>
    <row r="5" spans="1:27" ht="20.25" customHeight="1">
      <c r="A5" s="623"/>
      <c r="B5" s="624"/>
      <c r="C5" s="625"/>
      <c r="D5" s="422" t="s">
        <v>148</v>
      </c>
      <c r="E5" s="422" t="s">
        <v>24</v>
      </c>
      <c r="F5" s="422" t="s">
        <v>24</v>
      </c>
      <c r="G5" s="422" t="s">
        <v>24</v>
      </c>
      <c r="H5" s="422" t="s">
        <v>24</v>
      </c>
      <c r="I5" s="422" t="s">
        <v>24</v>
      </c>
      <c r="J5" s="422" t="s">
        <v>24</v>
      </c>
      <c r="K5" s="422" t="s">
        <v>190</v>
      </c>
      <c r="L5" s="422" t="s">
        <v>24</v>
      </c>
      <c r="M5" s="422" t="s">
        <v>24</v>
      </c>
      <c r="N5" s="422" t="s">
        <v>24</v>
      </c>
      <c r="O5" s="422" t="s">
        <v>24</v>
      </c>
      <c r="P5" s="422" t="s">
        <v>24</v>
      </c>
      <c r="Q5" s="422" t="s">
        <v>24</v>
      </c>
      <c r="R5" s="422" t="s">
        <v>24</v>
      </c>
      <c r="S5" s="422" t="s">
        <v>24</v>
      </c>
      <c r="T5" s="422" t="s">
        <v>24</v>
      </c>
      <c r="U5" s="422" t="s">
        <v>24</v>
      </c>
      <c r="V5" s="422" t="s">
        <v>24</v>
      </c>
      <c r="W5" s="422" t="s">
        <v>24</v>
      </c>
      <c r="X5" s="422" t="s">
        <v>24</v>
      </c>
      <c r="Y5" s="422" t="s">
        <v>24</v>
      </c>
      <c r="Z5" s="422" t="s">
        <v>24</v>
      </c>
      <c r="AA5" s="423" t="s">
        <v>24</v>
      </c>
    </row>
    <row r="6" spans="1:27" ht="20.25" customHeight="1" thickBot="1">
      <c r="A6" s="617" t="s">
        <v>282</v>
      </c>
      <c r="B6" s="618"/>
      <c r="C6" s="619"/>
      <c r="D6" s="318">
        <v>12735</v>
      </c>
      <c r="E6" s="318">
        <v>8159</v>
      </c>
      <c r="F6" s="318">
        <v>4576</v>
      </c>
      <c r="G6" s="318">
        <v>13389</v>
      </c>
      <c r="H6" s="318">
        <v>8521</v>
      </c>
      <c r="I6" s="318">
        <v>4868</v>
      </c>
      <c r="J6" s="318">
        <v>13457</v>
      </c>
      <c r="K6" s="318">
        <v>8450</v>
      </c>
      <c r="L6" s="318">
        <v>5007</v>
      </c>
      <c r="M6" s="318">
        <v>13202</v>
      </c>
      <c r="N6" s="318">
        <v>8079</v>
      </c>
      <c r="O6" s="318">
        <v>5123</v>
      </c>
      <c r="P6" s="318">
        <v>13134</v>
      </c>
      <c r="Q6" s="318">
        <v>7875</v>
      </c>
      <c r="R6" s="318">
        <v>5259</v>
      </c>
      <c r="S6" s="318">
        <v>12496</v>
      </c>
      <c r="T6" s="318">
        <v>7378</v>
      </c>
      <c r="U6" s="318">
        <v>5118</v>
      </c>
      <c r="V6" s="318">
        <v>11520</v>
      </c>
      <c r="W6" s="318">
        <v>6653</v>
      </c>
      <c r="X6" s="318">
        <v>4867</v>
      </c>
      <c r="Y6" s="318">
        <v>10524</v>
      </c>
      <c r="Z6" s="318">
        <v>6027</v>
      </c>
      <c r="AA6" s="319">
        <v>4497</v>
      </c>
    </row>
    <row r="7" spans="1:27" ht="20.25" customHeight="1" thickTop="1">
      <c r="A7" s="626"/>
      <c r="B7" s="627"/>
      <c r="C7" s="628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1"/>
    </row>
    <row r="8" spans="1:27" ht="20.25" customHeight="1">
      <c r="A8" s="620" t="s">
        <v>191</v>
      </c>
      <c r="B8" s="621"/>
      <c r="C8" s="622"/>
      <c r="D8" s="322">
        <v>2695</v>
      </c>
      <c r="E8" s="322">
        <v>1404</v>
      </c>
      <c r="F8" s="322">
        <v>1291</v>
      </c>
      <c r="G8" s="322">
        <v>2517</v>
      </c>
      <c r="H8" s="322">
        <v>1344</v>
      </c>
      <c r="I8" s="322">
        <v>1173</v>
      </c>
      <c r="J8" s="322">
        <v>2588</v>
      </c>
      <c r="K8" s="322">
        <v>1398</v>
      </c>
      <c r="L8" s="322">
        <v>1190</v>
      </c>
      <c r="M8" s="322">
        <v>2362</v>
      </c>
      <c r="N8" s="322">
        <v>1217</v>
      </c>
      <c r="O8" s="322">
        <v>1145</v>
      </c>
      <c r="P8" s="322">
        <v>2124</v>
      </c>
      <c r="Q8" s="322">
        <v>1103</v>
      </c>
      <c r="R8" s="322">
        <v>1021</v>
      </c>
      <c r="S8" s="322">
        <v>1794</v>
      </c>
      <c r="T8" s="322">
        <v>939</v>
      </c>
      <c r="U8" s="322">
        <v>855</v>
      </c>
      <c r="V8" s="322">
        <v>1686</v>
      </c>
      <c r="W8" s="322">
        <v>902</v>
      </c>
      <c r="X8" s="322">
        <v>784</v>
      </c>
      <c r="Y8" s="322">
        <v>1645</v>
      </c>
      <c r="Z8" s="322">
        <v>920</v>
      </c>
      <c r="AA8" s="323">
        <v>725</v>
      </c>
    </row>
    <row r="9" spans="1:27" ht="20.25" customHeight="1">
      <c r="A9" s="421"/>
      <c r="B9" s="614" t="s">
        <v>798</v>
      </c>
      <c r="C9" s="420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5"/>
    </row>
    <row r="10" spans="1:27" ht="20.25" customHeight="1">
      <c r="A10" s="426"/>
      <c r="B10" s="615"/>
      <c r="C10" s="414"/>
      <c r="D10" s="326">
        <v>2429</v>
      </c>
      <c r="E10" s="326">
        <v>1206</v>
      </c>
      <c r="F10" s="326">
        <v>1223</v>
      </c>
      <c r="G10" s="326">
        <v>2247</v>
      </c>
      <c r="H10" s="326">
        <v>1148</v>
      </c>
      <c r="I10" s="326">
        <v>1099</v>
      </c>
      <c r="J10" s="326">
        <v>2279</v>
      </c>
      <c r="K10" s="326">
        <v>1159</v>
      </c>
      <c r="L10" s="326">
        <v>1120</v>
      </c>
      <c r="M10" s="326">
        <v>2160</v>
      </c>
      <c r="N10" s="326">
        <v>1067</v>
      </c>
      <c r="O10" s="326">
        <v>1093</v>
      </c>
      <c r="P10" s="326">
        <v>1936</v>
      </c>
      <c r="Q10" s="326">
        <v>965</v>
      </c>
      <c r="R10" s="326">
        <v>971</v>
      </c>
      <c r="S10" s="326">
        <v>1633</v>
      </c>
      <c r="T10" s="326">
        <v>828</v>
      </c>
      <c r="U10" s="326">
        <v>805</v>
      </c>
      <c r="V10" s="326">
        <v>1599</v>
      </c>
      <c r="W10" s="326">
        <v>826</v>
      </c>
      <c r="X10" s="326">
        <v>773</v>
      </c>
      <c r="Y10" s="326">
        <v>1496</v>
      </c>
      <c r="Z10" s="326">
        <v>792</v>
      </c>
      <c r="AA10" s="327">
        <v>704</v>
      </c>
    </row>
    <row r="11" spans="1:27" ht="20.25" customHeight="1">
      <c r="A11" s="421"/>
      <c r="B11" s="616" t="s">
        <v>1030</v>
      </c>
      <c r="C11" s="413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9"/>
    </row>
    <row r="12" spans="1:27" ht="20.25" customHeight="1">
      <c r="A12" s="426"/>
      <c r="B12" s="615" t="s">
        <v>797</v>
      </c>
      <c r="C12" s="414"/>
      <c r="D12" s="326">
        <v>263</v>
      </c>
      <c r="E12" s="326">
        <v>195</v>
      </c>
      <c r="F12" s="326">
        <v>68</v>
      </c>
      <c r="G12" s="326">
        <v>266</v>
      </c>
      <c r="H12" s="326">
        <v>193</v>
      </c>
      <c r="I12" s="326">
        <v>73</v>
      </c>
      <c r="J12" s="326">
        <v>307</v>
      </c>
      <c r="K12" s="326">
        <v>237</v>
      </c>
      <c r="L12" s="326">
        <v>70</v>
      </c>
      <c r="M12" s="326">
        <v>199</v>
      </c>
      <c r="N12" s="326">
        <v>147</v>
      </c>
      <c r="O12" s="326">
        <v>52</v>
      </c>
      <c r="P12" s="326">
        <v>185</v>
      </c>
      <c r="Q12" s="326">
        <v>135</v>
      </c>
      <c r="R12" s="326">
        <v>50</v>
      </c>
      <c r="S12" s="326">
        <v>159</v>
      </c>
      <c r="T12" s="326">
        <v>109</v>
      </c>
      <c r="U12" s="326">
        <v>50</v>
      </c>
      <c r="V12" s="326">
        <v>86</v>
      </c>
      <c r="W12" s="326">
        <v>75</v>
      </c>
      <c r="X12" s="326">
        <v>11</v>
      </c>
      <c r="Y12" s="326">
        <v>144</v>
      </c>
      <c r="Z12" s="326">
        <v>124</v>
      </c>
      <c r="AA12" s="327">
        <v>20</v>
      </c>
    </row>
    <row r="13" spans="1:27" ht="20.25" customHeight="1">
      <c r="A13" s="421"/>
      <c r="B13" s="616" t="s">
        <v>1031</v>
      </c>
      <c r="C13" s="413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9"/>
    </row>
    <row r="14" spans="1:27" ht="20.25" customHeight="1">
      <c r="A14" s="426"/>
      <c r="B14" s="615"/>
      <c r="C14" s="414"/>
      <c r="D14" s="326">
        <v>3</v>
      </c>
      <c r="E14" s="326">
        <v>3</v>
      </c>
      <c r="F14" s="326" t="s">
        <v>140</v>
      </c>
      <c r="G14" s="326">
        <v>4</v>
      </c>
      <c r="H14" s="326">
        <v>3</v>
      </c>
      <c r="I14" s="326">
        <v>1</v>
      </c>
      <c r="J14" s="326">
        <v>2</v>
      </c>
      <c r="K14" s="326">
        <v>2</v>
      </c>
      <c r="L14" s="326" t="s">
        <v>140</v>
      </c>
      <c r="M14" s="326">
        <v>3</v>
      </c>
      <c r="N14" s="326">
        <v>3</v>
      </c>
      <c r="O14" s="326" t="s">
        <v>140</v>
      </c>
      <c r="P14" s="326">
        <v>3</v>
      </c>
      <c r="Q14" s="326">
        <v>3</v>
      </c>
      <c r="R14" s="326" t="s">
        <v>140</v>
      </c>
      <c r="S14" s="326">
        <v>2</v>
      </c>
      <c r="T14" s="326">
        <v>2</v>
      </c>
      <c r="U14" s="326" t="s">
        <v>140</v>
      </c>
      <c r="V14" s="326">
        <v>1</v>
      </c>
      <c r="W14" s="326">
        <v>1</v>
      </c>
      <c r="X14" s="326" t="s">
        <v>538</v>
      </c>
      <c r="Y14" s="326">
        <v>5</v>
      </c>
      <c r="Z14" s="326">
        <v>4</v>
      </c>
      <c r="AA14" s="327">
        <v>1</v>
      </c>
    </row>
    <row r="15" spans="1:27" ht="20.25" customHeight="1">
      <c r="A15" s="421"/>
      <c r="B15" s="412"/>
      <c r="C15" s="413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9"/>
    </row>
    <row r="16" spans="1:27" ht="20.25" customHeight="1">
      <c r="A16" s="620" t="s">
        <v>193</v>
      </c>
      <c r="B16" s="621"/>
      <c r="C16" s="622"/>
      <c r="D16" s="322">
        <v>3110</v>
      </c>
      <c r="E16" s="322">
        <v>2259</v>
      </c>
      <c r="F16" s="322">
        <v>851</v>
      </c>
      <c r="G16" s="322">
        <v>3253</v>
      </c>
      <c r="H16" s="322">
        <v>2344</v>
      </c>
      <c r="I16" s="322">
        <v>909</v>
      </c>
      <c r="J16" s="322">
        <v>3016</v>
      </c>
      <c r="K16" s="322">
        <v>2172</v>
      </c>
      <c r="L16" s="322">
        <v>844</v>
      </c>
      <c r="M16" s="322">
        <v>3219</v>
      </c>
      <c r="N16" s="322">
        <v>2237</v>
      </c>
      <c r="O16" s="322">
        <v>982</v>
      </c>
      <c r="P16" s="322">
        <v>3582</v>
      </c>
      <c r="Q16" s="322">
        <v>2419</v>
      </c>
      <c r="R16" s="322">
        <v>1163</v>
      </c>
      <c r="S16" s="322">
        <v>3257</v>
      </c>
      <c r="T16" s="322">
        <v>2184</v>
      </c>
      <c r="U16" s="322">
        <v>1073</v>
      </c>
      <c r="V16" s="322">
        <v>2471</v>
      </c>
      <c r="W16" s="322">
        <v>1712</v>
      </c>
      <c r="X16" s="322">
        <v>759</v>
      </c>
      <c r="Y16" s="322">
        <v>2107</v>
      </c>
      <c r="Z16" s="322">
        <v>1388</v>
      </c>
      <c r="AA16" s="323">
        <v>719</v>
      </c>
    </row>
    <row r="17" spans="1:27" ht="20.25" customHeight="1">
      <c r="A17" s="421"/>
      <c r="B17" s="614" t="s">
        <v>1032</v>
      </c>
      <c r="C17" s="420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5"/>
    </row>
    <row r="18" spans="1:27" ht="20.25" customHeight="1">
      <c r="A18" s="426"/>
      <c r="B18" s="615"/>
      <c r="C18" s="414"/>
      <c r="D18" s="326">
        <v>10</v>
      </c>
      <c r="E18" s="326">
        <v>8</v>
      </c>
      <c r="F18" s="326">
        <v>2</v>
      </c>
      <c r="G18" s="326">
        <v>10</v>
      </c>
      <c r="H18" s="326">
        <v>8</v>
      </c>
      <c r="I18" s="326">
        <v>2</v>
      </c>
      <c r="J18" s="326">
        <v>24</v>
      </c>
      <c r="K18" s="326">
        <v>21</v>
      </c>
      <c r="L18" s="326">
        <v>3</v>
      </c>
      <c r="M18" s="326">
        <v>4</v>
      </c>
      <c r="N18" s="326">
        <v>4</v>
      </c>
      <c r="O18" s="326" t="s">
        <v>140</v>
      </c>
      <c r="P18" s="326">
        <v>4</v>
      </c>
      <c r="Q18" s="326">
        <v>4</v>
      </c>
      <c r="R18" s="326" t="s">
        <v>140</v>
      </c>
      <c r="S18" s="326">
        <v>7</v>
      </c>
      <c r="T18" s="326">
        <v>7</v>
      </c>
      <c r="U18" s="326" t="s">
        <v>140</v>
      </c>
      <c r="V18" s="326">
        <v>4</v>
      </c>
      <c r="W18" s="326">
        <v>4</v>
      </c>
      <c r="X18" s="326" t="s">
        <v>538</v>
      </c>
      <c r="Y18" s="326">
        <v>5</v>
      </c>
      <c r="Z18" s="326">
        <v>5</v>
      </c>
      <c r="AA18" s="327" t="s">
        <v>538</v>
      </c>
    </row>
    <row r="19" spans="1:27" ht="20.25" customHeight="1">
      <c r="A19" s="421"/>
      <c r="B19" s="616" t="s">
        <v>1033</v>
      </c>
      <c r="C19" s="413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9"/>
    </row>
    <row r="20" spans="1:27" ht="20.25" customHeight="1">
      <c r="A20" s="426"/>
      <c r="B20" s="615"/>
      <c r="C20" s="414"/>
      <c r="D20" s="326">
        <v>1726</v>
      </c>
      <c r="E20" s="326">
        <v>1468</v>
      </c>
      <c r="F20" s="326">
        <v>258</v>
      </c>
      <c r="G20" s="326">
        <v>1937</v>
      </c>
      <c r="H20" s="326">
        <v>1586</v>
      </c>
      <c r="I20" s="326">
        <v>351</v>
      </c>
      <c r="J20" s="326">
        <v>1609</v>
      </c>
      <c r="K20" s="326">
        <v>1354</v>
      </c>
      <c r="L20" s="326">
        <v>255</v>
      </c>
      <c r="M20" s="326">
        <v>1606</v>
      </c>
      <c r="N20" s="326">
        <v>1384</v>
      </c>
      <c r="O20" s="326">
        <v>222</v>
      </c>
      <c r="P20" s="326">
        <v>1799</v>
      </c>
      <c r="Q20" s="326">
        <v>1525</v>
      </c>
      <c r="R20" s="326">
        <v>274</v>
      </c>
      <c r="S20" s="326">
        <v>1562</v>
      </c>
      <c r="T20" s="326">
        <v>1359</v>
      </c>
      <c r="U20" s="326">
        <v>203</v>
      </c>
      <c r="V20" s="326">
        <v>1162</v>
      </c>
      <c r="W20" s="326">
        <v>1030</v>
      </c>
      <c r="X20" s="326">
        <v>132</v>
      </c>
      <c r="Y20" s="326">
        <v>839</v>
      </c>
      <c r="Z20" s="326">
        <v>744</v>
      </c>
      <c r="AA20" s="327">
        <v>95</v>
      </c>
    </row>
    <row r="21" spans="1:27" ht="20.25" customHeight="1">
      <c r="A21" s="421"/>
      <c r="B21" s="616" t="s">
        <v>1034</v>
      </c>
      <c r="C21" s="413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9"/>
    </row>
    <row r="22" spans="1:27" ht="20.25" customHeight="1">
      <c r="A22" s="426"/>
      <c r="B22" s="615"/>
      <c r="C22" s="414"/>
      <c r="D22" s="326">
        <v>1374</v>
      </c>
      <c r="E22" s="326">
        <v>783</v>
      </c>
      <c r="F22" s="326">
        <v>591</v>
      </c>
      <c r="G22" s="326">
        <v>1306</v>
      </c>
      <c r="H22" s="326">
        <v>750</v>
      </c>
      <c r="I22" s="326">
        <v>556</v>
      </c>
      <c r="J22" s="326">
        <v>1383</v>
      </c>
      <c r="K22" s="326">
        <v>797</v>
      </c>
      <c r="L22" s="326">
        <v>586</v>
      </c>
      <c r="M22" s="326">
        <v>1609</v>
      </c>
      <c r="N22" s="326">
        <v>849</v>
      </c>
      <c r="O22" s="326">
        <v>760</v>
      </c>
      <c r="P22" s="326">
        <v>1779</v>
      </c>
      <c r="Q22" s="326">
        <v>890</v>
      </c>
      <c r="R22" s="326">
        <v>889</v>
      </c>
      <c r="S22" s="326">
        <v>1688</v>
      </c>
      <c r="T22" s="326">
        <v>818</v>
      </c>
      <c r="U22" s="326">
        <v>870</v>
      </c>
      <c r="V22" s="326">
        <v>1305</v>
      </c>
      <c r="W22" s="326">
        <v>678</v>
      </c>
      <c r="X22" s="326">
        <v>627</v>
      </c>
      <c r="Y22" s="326">
        <v>1263</v>
      </c>
      <c r="Z22" s="326">
        <v>639</v>
      </c>
      <c r="AA22" s="327">
        <v>624</v>
      </c>
    </row>
    <row r="23" spans="1:27" ht="20.25" customHeight="1">
      <c r="A23" s="421"/>
      <c r="B23" s="412"/>
      <c r="C23" s="413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9"/>
    </row>
    <row r="24" spans="1:27" ht="20.25" customHeight="1">
      <c r="A24" s="620" t="s">
        <v>1029</v>
      </c>
      <c r="B24" s="621"/>
      <c r="C24" s="622"/>
      <c r="D24" s="322">
        <v>6900</v>
      </c>
      <c r="E24" s="322">
        <v>4481</v>
      </c>
      <c r="F24" s="322">
        <v>2419</v>
      </c>
      <c r="G24" s="322">
        <v>7619</v>
      </c>
      <c r="H24" s="322">
        <v>4833</v>
      </c>
      <c r="I24" s="322">
        <v>2786</v>
      </c>
      <c r="J24" s="322">
        <v>7853</v>
      </c>
      <c r="K24" s="322">
        <v>4880</v>
      </c>
      <c r="L24" s="322">
        <v>2973</v>
      </c>
      <c r="M24" s="322">
        <v>7608</v>
      </c>
      <c r="N24" s="322">
        <v>4622</v>
      </c>
      <c r="O24" s="322">
        <v>2986</v>
      </c>
      <c r="P24" s="322">
        <v>7420</v>
      </c>
      <c r="Q24" s="322">
        <v>4352</v>
      </c>
      <c r="R24" s="322">
        <v>3068</v>
      </c>
      <c r="S24" s="322">
        <v>7413</v>
      </c>
      <c r="T24" s="322">
        <v>4236</v>
      </c>
      <c r="U24" s="322">
        <v>3177</v>
      </c>
      <c r="V24" s="322">
        <v>7320</v>
      </c>
      <c r="W24" s="322">
        <v>4017</v>
      </c>
      <c r="X24" s="322">
        <v>3303</v>
      </c>
      <c r="Y24" s="322">
        <v>6500</v>
      </c>
      <c r="Z24" s="322">
        <v>3565</v>
      </c>
      <c r="AA24" s="323">
        <v>2935</v>
      </c>
    </row>
    <row r="25" spans="1:27" ht="20.25" customHeight="1">
      <c r="A25" s="421"/>
      <c r="B25" s="614" t="s">
        <v>1035</v>
      </c>
      <c r="C25" s="420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5"/>
    </row>
    <row r="26" spans="1:27" ht="20.25" customHeight="1">
      <c r="A26" s="426"/>
      <c r="B26" s="615"/>
      <c r="C26" s="414"/>
      <c r="D26" s="326">
        <v>2521</v>
      </c>
      <c r="E26" s="326">
        <v>1253</v>
      </c>
      <c r="F26" s="326">
        <v>1268</v>
      </c>
      <c r="G26" s="326">
        <v>2858</v>
      </c>
      <c r="H26" s="326">
        <v>1336</v>
      </c>
      <c r="I26" s="326">
        <v>1522</v>
      </c>
      <c r="J26" s="326">
        <v>2740</v>
      </c>
      <c r="K26" s="326">
        <v>1206</v>
      </c>
      <c r="L26" s="326">
        <v>1534</v>
      </c>
      <c r="M26" s="326">
        <v>2628</v>
      </c>
      <c r="N26" s="326">
        <v>1179</v>
      </c>
      <c r="O26" s="326">
        <v>1449</v>
      </c>
      <c r="P26" s="326">
        <v>2540</v>
      </c>
      <c r="Q26" s="326">
        <v>1090</v>
      </c>
      <c r="R26" s="326">
        <v>1450</v>
      </c>
      <c r="S26" s="326">
        <v>2306</v>
      </c>
      <c r="T26" s="326">
        <v>978</v>
      </c>
      <c r="U26" s="326">
        <v>1328</v>
      </c>
      <c r="V26" s="326">
        <v>1841</v>
      </c>
      <c r="W26" s="326">
        <v>812</v>
      </c>
      <c r="X26" s="326">
        <v>1029</v>
      </c>
      <c r="Y26" s="326">
        <v>1536</v>
      </c>
      <c r="Z26" s="326">
        <v>710</v>
      </c>
      <c r="AA26" s="327">
        <v>826</v>
      </c>
    </row>
    <row r="27" spans="1:27" ht="20.25" customHeight="1">
      <c r="A27" s="421"/>
      <c r="B27" s="616" t="s">
        <v>1036</v>
      </c>
      <c r="C27" s="413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9"/>
    </row>
    <row r="28" spans="1:27" ht="20.25" customHeight="1">
      <c r="A28" s="426"/>
      <c r="B28" s="615"/>
      <c r="C28" s="414"/>
      <c r="D28" s="326">
        <v>193</v>
      </c>
      <c r="E28" s="326">
        <v>75</v>
      </c>
      <c r="F28" s="326">
        <v>118</v>
      </c>
      <c r="G28" s="326">
        <v>222</v>
      </c>
      <c r="H28" s="326">
        <v>80</v>
      </c>
      <c r="I28" s="326">
        <v>142</v>
      </c>
      <c r="J28" s="326">
        <v>261</v>
      </c>
      <c r="K28" s="326">
        <v>102</v>
      </c>
      <c r="L28" s="326">
        <v>159</v>
      </c>
      <c r="M28" s="326">
        <v>267</v>
      </c>
      <c r="N28" s="326">
        <v>97</v>
      </c>
      <c r="O28" s="326">
        <v>170</v>
      </c>
      <c r="P28" s="326">
        <v>273</v>
      </c>
      <c r="Q28" s="326">
        <v>94</v>
      </c>
      <c r="R28" s="326">
        <v>179</v>
      </c>
      <c r="S28" s="326">
        <v>238</v>
      </c>
      <c r="T28" s="326">
        <v>88</v>
      </c>
      <c r="U28" s="326">
        <v>150</v>
      </c>
      <c r="V28" s="326">
        <v>224</v>
      </c>
      <c r="W28" s="326">
        <v>93</v>
      </c>
      <c r="X28" s="326">
        <v>131</v>
      </c>
      <c r="Y28" s="326">
        <v>161</v>
      </c>
      <c r="Z28" s="326">
        <v>66</v>
      </c>
      <c r="AA28" s="327">
        <v>95</v>
      </c>
    </row>
    <row r="29" spans="1:27" ht="20.25" customHeight="1">
      <c r="A29" s="421"/>
      <c r="B29" s="616" t="s">
        <v>1037</v>
      </c>
      <c r="C29" s="413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9"/>
    </row>
    <row r="30" spans="1:27" ht="20.25" customHeight="1">
      <c r="A30" s="426"/>
      <c r="B30" s="615"/>
      <c r="C30" s="414"/>
      <c r="D30" s="326">
        <v>35</v>
      </c>
      <c r="E30" s="326">
        <v>19</v>
      </c>
      <c r="F30" s="326">
        <v>16</v>
      </c>
      <c r="G30" s="326">
        <v>24</v>
      </c>
      <c r="H30" s="326">
        <v>16</v>
      </c>
      <c r="I30" s="326">
        <v>8</v>
      </c>
      <c r="J30" s="326">
        <v>29</v>
      </c>
      <c r="K30" s="326">
        <v>20</v>
      </c>
      <c r="L30" s="326">
        <v>9</v>
      </c>
      <c r="M30" s="326">
        <v>16</v>
      </c>
      <c r="N30" s="326">
        <v>9</v>
      </c>
      <c r="O30" s="326">
        <v>7</v>
      </c>
      <c r="P30" s="326">
        <v>27</v>
      </c>
      <c r="Q30" s="326">
        <v>18</v>
      </c>
      <c r="R30" s="326">
        <v>9</v>
      </c>
      <c r="S30" s="326">
        <v>25</v>
      </c>
      <c r="T30" s="326">
        <v>18</v>
      </c>
      <c r="U30" s="326">
        <v>7</v>
      </c>
      <c r="V30" s="326">
        <v>22</v>
      </c>
      <c r="W30" s="326">
        <v>14</v>
      </c>
      <c r="X30" s="326">
        <v>8</v>
      </c>
      <c r="Y30" s="326">
        <v>68</v>
      </c>
      <c r="Z30" s="326">
        <v>37</v>
      </c>
      <c r="AA30" s="327">
        <v>31</v>
      </c>
    </row>
    <row r="31" spans="1:27" ht="20.25" customHeight="1">
      <c r="A31" s="421"/>
      <c r="B31" s="616" t="s">
        <v>1038</v>
      </c>
      <c r="C31" s="413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9"/>
    </row>
    <row r="32" spans="1:27" ht="20.25" customHeight="1">
      <c r="A32" s="426"/>
      <c r="B32" s="615"/>
      <c r="C32" s="414"/>
      <c r="D32" s="326">
        <v>792</v>
      </c>
      <c r="E32" s="326">
        <v>689</v>
      </c>
      <c r="F32" s="326">
        <v>103</v>
      </c>
      <c r="G32" s="326">
        <v>812</v>
      </c>
      <c r="H32" s="326">
        <v>719</v>
      </c>
      <c r="I32" s="326">
        <v>93</v>
      </c>
      <c r="J32" s="326">
        <v>795</v>
      </c>
      <c r="K32" s="326">
        <v>710</v>
      </c>
      <c r="L32" s="326">
        <v>85</v>
      </c>
      <c r="M32" s="326">
        <v>806</v>
      </c>
      <c r="N32" s="326">
        <v>700</v>
      </c>
      <c r="O32" s="326">
        <v>106</v>
      </c>
      <c r="P32" s="326">
        <v>667</v>
      </c>
      <c r="Q32" s="326">
        <v>580</v>
      </c>
      <c r="R32" s="326">
        <v>87</v>
      </c>
      <c r="S32" s="326">
        <v>755</v>
      </c>
      <c r="T32" s="326">
        <v>631</v>
      </c>
      <c r="U32" s="326">
        <v>124</v>
      </c>
      <c r="V32" s="326">
        <v>671</v>
      </c>
      <c r="W32" s="326">
        <v>555</v>
      </c>
      <c r="X32" s="326">
        <v>116</v>
      </c>
      <c r="Y32" s="326">
        <v>617</v>
      </c>
      <c r="Z32" s="326">
        <v>492</v>
      </c>
      <c r="AA32" s="327">
        <v>125</v>
      </c>
    </row>
    <row r="33" spans="1:27" ht="20.25" customHeight="1">
      <c r="A33" s="421"/>
      <c r="B33" s="616" t="s">
        <v>799</v>
      </c>
      <c r="C33" s="413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9"/>
    </row>
    <row r="34" spans="1:27" ht="20.25" customHeight="1">
      <c r="A34" s="426"/>
      <c r="B34" s="615"/>
      <c r="C34" s="414"/>
      <c r="D34" s="326">
        <v>26</v>
      </c>
      <c r="E34" s="326">
        <v>20</v>
      </c>
      <c r="F34" s="326">
        <v>6</v>
      </c>
      <c r="G34" s="326">
        <v>33</v>
      </c>
      <c r="H34" s="326">
        <v>29</v>
      </c>
      <c r="I34" s="326">
        <v>4</v>
      </c>
      <c r="J34" s="326">
        <v>39</v>
      </c>
      <c r="K34" s="326">
        <v>33</v>
      </c>
      <c r="L34" s="326">
        <v>6</v>
      </c>
      <c r="M34" s="326">
        <v>31</v>
      </c>
      <c r="N34" s="326">
        <v>27</v>
      </c>
      <c r="O34" s="326">
        <v>4</v>
      </c>
      <c r="P34" s="326">
        <v>29</v>
      </c>
      <c r="Q34" s="326">
        <v>26</v>
      </c>
      <c r="R34" s="326">
        <v>3</v>
      </c>
      <c r="S34" s="326">
        <v>37</v>
      </c>
      <c r="T34" s="326">
        <v>30</v>
      </c>
      <c r="U34" s="326">
        <v>7</v>
      </c>
      <c r="V34" s="326">
        <v>67</v>
      </c>
      <c r="W34" s="326">
        <v>57</v>
      </c>
      <c r="X34" s="326">
        <v>10</v>
      </c>
      <c r="Y34" s="326">
        <v>32</v>
      </c>
      <c r="Z34" s="326">
        <v>29</v>
      </c>
      <c r="AA34" s="327">
        <v>3</v>
      </c>
    </row>
    <row r="35" spans="1:27" ht="20.25" customHeight="1">
      <c r="A35" s="421"/>
      <c r="B35" s="616" t="s">
        <v>1039</v>
      </c>
      <c r="C35" s="413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9"/>
    </row>
    <row r="36" spans="1:27" ht="20.25" customHeight="1">
      <c r="A36" s="426"/>
      <c r="B36" s="615"/>
      <c r="C36" s="414"/>
      <c r="D36" s="326">
        <v>1730</v>
      </c>
      <c r="E36" s="326">
        <v>895</v>
      </c>
      <c r="F36" s="326">
        <v>835</v>
      </c>
      <c r="G36" s="326">
        <v>1835</v>
      </c>
      <c r="H36" s="326">
        <v>894</v>
      </c>
      <c r="I36" s="326">
        <v>941</v>
      </c>
      <c r="J36" s="326">
        <v>2105</v>
      </c>
      <c r="K36" s="326">
        <v>1006</v>
      </c>
      <c r="L36" s="326">
        <v>1099</v>
      </c>
      <c r="M36" s="326">
        <v>2191</v>
      </c>
      <c r="N36" s="326">
        <v>1030</v>
      </c>
      <c r="O36" s="326">
        <v>1161</v>
      </c>
      <c r="P36" s="326">
        <v>2278</v>
      </c>
      <c r="Q36" s="326">
        <v>1042</v>
      </c>
      <c r="R36" s="326">
        <v>1236</v>
      </c>
      <c r="S36" s="326">
        <v>2534</v>
      </c>
      <c r="T36" s="326">
        <v>1086</v>
      </c>
      <c r="U36" s="326">
        <v>1448</v>
      </c>
      <c r="V36" s="326">
        <v>3230</v>
      </c>
      <c r="W36" s="326">
        <v>1343</v>
      </c>
      <c r="X36" s="326">
        <v>1887</v>
      </c>
      <c r="Y36" s="326">
        <v>2968</v>
      </c>
      <c r="Z36" s="326">
        <v>1208</v>
      </c>
      <c r="AA36" s="327">
        <v>1760</v>
      </c>
    </row>
    <row r="37" spans="1:27" ht="20.25" customHeight="1">
      <c r="A37" s="421"/>
      <c r="B37" s="616" t="s">
        <v>1040</v>
      </c>
      <c r="C37" s="413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9"/>
    </row>
    <row r="38" spans="1:27" ht="20.25" customHeight="1">
      <c r="A38" s="426"/>
      <c r="B38" s="615"/>
      <c r="C38" s="414"/>
      <c r="D38" s="326">
        <v>1603</v>
      </c>
      <c r="E38" s="326">
        <v>1530</v>
      </c>
      <c r="F38" s="326">
        <v>73</v>
      </c>
      <c r="G38" s="326">
        <v>1835</v>
      </c>
      <c r="H38" s="326">
        <v>1759</v>
      </c>
      <c r="I38" s="326">
        <v>76</v>
      </c>
      <c r="J38" s="326">
        <v>1884</v>
      </c>
      <c r="K38" s="326">
        <v>1803</v>
      </c>
      <c r="L38" s="326">
        <v>81</v>
      </c>
      <c r="M38" s="326">
        <v>1669</v>
      </c>
      <c r="N38" s="326">
        <v>1580</v>
      </c>
      <c r="O38" s="326">
        <v>89</v>
      </c>
      <c r="P38" s="326">
        <v>1606</v>
      </c>
      <c r="Q38" s="326">
        <v>1502</v>
      </c>
      <c r="R38" s="326">
        <v>104</v>
      </c>
      <c r="S38" s="326">
        <v>1518</v>
      </c>
      <c r="T38" s="326">
        <v>1405</v>
      </c>
      <c r="U38" s="326">
        <v>113</v>
      </c>
      <c r="V38" s="326">
        <v>1265</v>
      </c>
      <c r="W38" s="326">
        <v>1143</v>
      </c>
      <c r="X38" s="326">
        <v>122</v>
      </c>
      <c r="Y38" s="326">
        <v>1118</v>
      </c>
      <c r="Z38" s="326">
        <v>1023</v>
      </c>
      <c r="AA38" s="327">
        <v>95</v>
      </c>
    </row>
    <row r="39" spans="1:27" ht="20.25" customHeight="1">
      <c r="A39" s="633" t="s">
        <v>1041</v>
      </c>
      <c r="B39" s="616"/>
      <c r="C39" s="634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9"/>
    </row>
    <row r="40" spans="1:27" ht="20.25" customHeight="1" thickBot="1">
      <c r="A40" s="635"/>
      <c r="B40" s="636"/>
      <c r="C40" s="637"/>
      <c r="D40" s="330">
        <v>30</v>
      </c>
      <c r="E40" s="330">
        <v>15</v>
      </c>
      <c r="F40" s="330">
        <v>15</v>
      </c>
      <c r="G40" s="330" t="s">
        <v>140</v>
      </c>
      <c r="H40" s="330" t="s">
        <v>140</v>
      </c>
      <c r="I40" s="330" t="s">
        <v>140</v>
      </c>
      <c r="J40" s="330" t="s">
        <v>140</v>
      </c>
      <c r="K40" s="330" t="s">
        <v>140</v>
      </c>
      <c r="L40" s="330" t="s">
        <v>140</v>
      </c>
      <c r="M40" s="330">
        <v>13</v>
      </c>
      <c r="N40" s="330">
        <v>3</v>
      </c>
      <c r="O40" s="330">
        <v>10</v>
      </c>
      <c r="P40" s="330">
        <v>8</v>
      </c>
      <c r="Q40" s="330">
        <v>1</v>
      </c>
      <c r="R40" s="330">
        <v>7</v>
      </c>
      <c r="S40" s="330">
        <v>32</v>
      </c>
      <c r="T40" s="330">
        <v>19</v>
      </c>
      <c r="U40" s="330">
        <v>13</v>
      </c>
      <c r="V40" s="330">
        <v>43</v>
      </c>
      <c r="W40" s="330">
        <v>22</v>
      </c>
      <c r="X40" s="330">
        <v>21</v>
      </c>
      <c r="Y40" s="330">
        <v>272</v>
      </c>
      <c r="Z40" s="330">
        <v>154</v>
      </c>
      <c r="AA40" s="331">
        <v>118</v>
      </c>
    </row>
  </sheetData>
  <mergeCells count="30">
    <mergeCell ref="B1:M1"/>
    <mergeCell ref="A16:C16"/>
    <mergeCell ref="A24:C24"/>
    <mergeCell ref="A39:C40"/>
    <mergeCell ref="B29:B30"/>
    <mergeCell ref="B35:B36"/>
    <mergeCell ref="B37:B38"/>
    <mergeCell ref="B31:B32"/>
    <mergeCell ref="B33:B34"/>
    <mergeCell ref="B17:B18"/>
    <mergeCell ref="B19:B20"/>
    <mergeCell ref="B21:B22"/>
    <mergeCell ref="B25:B26"/>
    <mergeCell ref="B27:B28"/>
    <mergeCell ref="Y3:AA3"/>
    <mergeCell ref="B9:B10"/>
    <mergeCell ref="B11:B12"/>
    <mergeCell ref="B13:B14"/>
    <mergeCell ref="V3:X3"/>
    <mergeCell ref="M3:O3"/>
    <mergeCell ref="P3:R3"/>
    <mergeCell ref="S3:U3"/>
    <mergeCell ref="A6:C6"/>
    <mergeCell ref="A8:C8"/>
    <mergeCell ref="A5:C5"/>
    <mergeCell ref="A7:C7"/>
    <mergeCell ref="J3:L3"/>
    <mergeCell ref="D3:F3"/>
    <mergeCell ref="G3:I3"/>
    <mergeCell ref="A3:C4"/>
  </mergeCells>
  <phoneticPr fontId="4"/>
  <pageMargins left="0.78740157480314965" right="0.78740157480314965" top="0.78740157480314965" bottom="0.59055118110236227" header="0.51181102362204722" footer="0.31496062992125984"/>
  <pageSetup paperSize="9" firstPageNumber="38" orientation="portrait" useFirstPageNumber="1" r:id="rId1"/>
  <headerFooter alignWithMargins="0">
    <oddFooter>&amp;C&amp;"ＭＳ 明朝,標準"- &amp;P -</oddFooter>
  </headerFooter>
  <colBreaks count="1" manualBreakCount="1">
    <brk id="15" max="3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Layout" topLeftCell="B22" zoomScaleNormal="100" zoomScaleSheetLayoutView="100" workbookViewId="0">
      <selection activeCell="O34" sqref="O34"/>
    </sheetView>
  </sheetViews>
  <sheetFormatPr defaultRowHeight="13.5"/>
  <cols>
    <col min="1" max="1" width="17.375" customWidth="1"/>
    <col min="2" max="2" width="12.125" customWidth="1"/>
    <col min="3" max="5" width="9.625" customWidth="1"/>
    <col min="6" max="6" width="9.5" customWidth="1"/>
    <col min="7" max="17" width="9.625" customWidth="1"/>
  </cols>
  <sheetData>
    <row r="1" spans="1:18" ht="22.5" customHeight="1">
      <c r="A1" s="505" t="s">
        <v>550</v>
      </c>
      <c r="B1" s="505"/>
      <c r="C1" s="505"/>
      <c r="D1" s="505"/>
      <c r="E1" s="505"/>
      <c r="F1" s="1"/>
      <c r="G1" s="1"/>
      <c r="H1" s="1"/>
      <c r="I1" s="1"/>
    </row>
    <row r="2" spans="1:18" ht="22.5" customHeight="1" thickBot="1">
      <c r="J2" s="4"/>
      <c r="K2" s="4"/>
      <c r="L2" s="4"/>
      <c r="M2" s="4"/>
      <c r="N2" s="456" t="s">
        <v>800</v>
      </c>
      <c r="O2" s="456"/>
      <c r="P2" s="456"/>
      <c r="Q2" s="456"/>
    </row>
    <row r="3" spans="1:18" ht="14.25" customHeight="1">
      <c r="A3" s="475" t="s">
        <v>205</v>
      </c>
      <c r="B3" s="473" t="s">
        <v>412</v>
      </c>
      <c r="C3" s="473" t="s">
        <v>203</v>
      </c>
      <c r="D3" s="473" t="s">
        <v>489</v>
      </c>
      <c r="E3" s="473" t="s">
        <v>488</v>
      </c>
      <c r="F3" s="473" t="s">
        <v>487</v>
      </c>
      <c r="G3" s="473" t="s">
        <v>486</v>
      </c>
      <c r="H3" s="473" t="s">
        <v>194</v>
      </c>
      <c r="I3" s="473" t="s">
        <v>195</v>
      </c>
      <c r="J3" s="70" t="s">
        <v>551</v>
      </c>
      <c r="K3" s="70" t="s">
        <v>545</v>
      </c>
      <c r="L3" s="473" t="s">
        <v>410</v>
      </c>
      <c r="M3" s="70" t="s">
        <v>547</v>
      </c>
      <c r="N3" s="200" t="s">
        <v>199</v>
      </c>
      <c r="O3" s="638" t="s">
        <v>200</v>
      </c>
      <c r="P3" s="473" t="s">
        <v>411</v>
      </c>
      <c r="Q3" s="474" t="s">
        <v>485</v>
      </c>
      <c r="R3" s="4"/>
    </row>
    <row r="4" spans="1:18" ht="13.5" customHeight="1">
      <c r="A4" s="477"/>
      <c r="B4" s="470"/>
      <c r="C4" s="470"/>
      <c r="D4" s="470"/>
      <c r="E4" s="470"/>
      <c r="F4" s="470"/>
      <c r="G4" s="470"/>
      <c r="H4" s="470"/>
      <c r="I4" s="470"/>
      <c r="J4" s="36" t="s">
        <v>204</v>
      </c>
      <c r="K4" s="36" t="s">
        <v>546</v>
      </c>
      <c r="L4" s="470"/>
      <c r="M4" s="36" t="s">
        <v>548</v>
      </c>
      <c r="N4" s="36" t="s">
        <v>549</v>
      </c>
      <c r="O4" s="639"/>
      <c r="P4" s="470"/>
      <c r="Q4" s="471"/>
      <c r="R4" s="4"/>
    </row>
    <row r="5" spans="1:18" ht="21" customHeight="1">
      <c r="A5" s="445" t="s">
        <v>206</v>
      </c>
      <c r="B5" s="39" t="s">
        <v>148</v>
      </c>
      <c r="C5" s="39" t="s">
        <v>112</v>
      </c>
      <c r="D5" s="39" t="s">
        <v>24</v>
      </c>
      <c r="E5" s="39" t="s">
        <v>24</v>
      </c>
      <c r="F5" s="39" t="s">
        <v>24</v>
      </c>
      <c r="G5" s="39" t="s">
        <v>24</v>
      </c>
      <c r="H5" s="39" t="s">
        <v>24</v>
      </c>
      <c r="I5" s="39" t="s">
        <v>24</v>
      </c>
      <c r="J5" s="39" t="s">
        <v>24</v>
      </c>
      <c r="K5" s="39" t="s">
        <v>24</v>
      </c>
      <c r="L5" s="39" t="s">
        <v>23</v>
      </c>
      <c r="M5" s="39" t="s">
        <v>24</v>
      </c>
      <c r="N5" s="39" t="s">
        <v>2</v>
      </c>
      <c r="O5" s="39" t="s">
        <v>2</v>
      </c>
      <c r="P5" s="39" t="s">
        <v>23</v>
      </c>
      <c r="Q5" s="40" t="s">
        <v>24</v>
      </c>
      <c r="R5" s="4"/>
    </row>
    <row r="6" spans="1:18" ht="21" customHeight="1" thickBot="1">
      <c r="A6" s="451"/>
      <c r="B6" s="101">
        <v>10524</v>
      </c>
      <c r="C6" s="202">
        <v>100</v>
      </c>
      <c r="D6" s="101">
        <v>1496</v>
      </c>
      <c r="E6" s="101">
        <v>144</v>
      </c>
      <c r="F6" s="101">
        <v>5</v>
      </c>
      <c r="G6" s="101">
        <v>5</v>
      </c>
      <c r="H6" s="101">
        <v>839</v>
      </c>
      <c r="I6" s="101">
        <v>1263</v>
      </c>
      <c r="J6" s="101">
        <v>1536</v>
      </c>
      <c r="K6" s="101">
        <v>161</v>
      </c>
      <c r="L6" s="101">
        <v>68</v>
      </c>
      <c r="M6" s="101">
        <v>617</v>
      </c>
      <c r="N6" s="101">
        <v>32</v>
      </c>
      <c r="O6" s="101">
        <v>2968</v>
      </c>
      <c r="P6" s="101">
        <v>1118</v>
      </c>
      <c r="Q6" s="102">
        <v>272</v>
      </c>
      <c r="R6" s="201"/>
    </row>
    <row r="7" spans="1:18" ht="21" customHeight="1" thickTop="1">
      <c r="A7" s="197"/>
      <c r="B7" s="107" t="s">
        <v>112</v>
      </c>
      <c r="C7" s="386"/>
      <c r="D7" s="107" t="s">
        <v>112</v>
      </c>
      <c r="E7" s="107" t="s">
        <v>112</v>
      </c>
      <c r="F7" s="107" t="s">
        <v>112</v>
      </c>
      <c r="G7" s="107" t="s">
        <v>112</v>
      </c>
      <c r="H7" s="107" t="s">
        <v>112</v>
      </c>
      <c r="I7" s="107" t="s">
        <v>112</v>
      </c>
      <c r="J7" s="107" t="s">
        <v>112</v>
      </c>
      <c r="K7" s="107" t="s">
        <v>112</v>
      </c>
      <c r="L7" s="107" t="s">
        <v>112</v>
      </c>
      <c r="M7" s="107" t="s">
        <v>112</v>
      </c>
      <c r="N7" s="107" t="s">
        <v>112</v>
      </c>
      <c r="O7" s="107" t="s">
        <v>112</v>
      </c>
      <c r="P7" s="107" t="s">
        <v>112</v>
      </c>
      <c r="Q7" s="108" t="s">
        <v>112</v>
      </c>
      <c r="R7" s="4"/>
    </row>
    <row r="8" spans="1:18" ht="21" customHeight="1">
      <c r="A8" s="125" t="s">
        <v>544</v>
      </c>
      <c r="B8" s="202">
        <v>100</v>
      </c>
      <c r="C8" s="387" t="s">
        <v>140</v>
      </c>
      <c r="D8" s="202">
        <v>14.2</v>
      </c>
      <c r="E8" s="202">
        <v>1.4</v>
      </c>
      <c r="F8" s="202" t="s">
        <v>140</v>
      </c>
      <c r="G8" s="202" t="s">
        <v>140</v>
      </c>
      <c r="H8" s="202">
        <v>8</v>
      </c>
      <c r="I8" s="202">
        <v>12</v>
      </c>
      <c r="J8" s="202">
        <v>14.6</v>
      </c>
      <c r="K8" s="202">
        <v>1.5</v>
      </c>
      <c r="L8" s="202">
        <v>0.7</v>
      </c>
      <c r="M8" s="202">
        <v>5.9</v>
      </c>
      <c r="N8" s="202">
        <v>0.3</v>
      </c>
      <c r="O8" s="202">
        <v>28.2</v>
      </c>
      <c r="P8" s="202">
        <v>10.6</v>
      </c>
      <c r="Q8" s="176">
        <v>2.6</v>
      </c>
      <c r="R8" s="203"/>
    </row>
    <row r="9" spans="1:18" ht="21" customHeight="1">
      <c r="A9" s="198"/>
      <c r="B9" s="39" t="s">
        <v>148</v>
      </c>
      <c r="C9" s="388" t="s">
        <v>112</v>
      </c>
      <c r="D9" s="39" t="s">
        <v>148</v>
      </c>
      <c r="E9" s="39" t="s">
        <v>148</v>
      </c>
      <c r="F9" s="39" t="s">
        <v>148</v>
      </c>
      <c r="G9" s="39" t="s">
        <v>148</v>
      </c>
      <c r="H9" s="39" t="s">
        <v>148</v>
      </c>
      <c r="I9" s="39" t="s">
        <v>148</v>
      </c>
      <c r="J9" s="39" t="s">
        <v>148</v>
      </c>
      <c r="K9" s="39" t="s">
        <v>148</v>
      </c>
      <c r="L9" s="39" t="s">
        <v>148</v>
      </c>
      <c r="M9" s="39" t="s">
        <v>148</v>
      </c>
      <c r="N9" s="39" t="s">
        <v>148</v>
      </c>
      <c r="O9" s="39" t="s">
        <v>148</v>
      </c>
      <c r="P9" s="39" t="s">
        <v>148</v>
      </c>
      <c r="Q9" s="40" t="s">
        <v>148</v>
      </c>
      <c r="R9" s="4"/>
    </row>
    <row r="10" spans="1:18" ht="21" customHeight="1">
      <c r="A10" s="125" t="s">
        <v>378</v>
      </c>
      <c r="B10" s="101">
        <v>141</v>
      </c>
      <c r="C10" s="194">
        <v>1.3</v>
      </c>
      <c r="D10" s="101">
        <v>7</v>
      </c>
      <c r="E10" s="101">
        <v>3</v>
      </c>
      <c r="F10" s="101" t="s">
        <v>140</v>
      </c>
      <c r="G10" s="101" t="s">
        <v>140</v>
      </c>
      <c r="H10" s="101">
        <v>2</v>
      </c>
      <c r="I10" s="101">
        <v>12</v>
      </c>
      <c r="J10" s="101">
        <v>22</v>
      </c>
      <c r="K10" s="101">
        <v>1</v>
      </c>
      <c r="L10" s="101">
        <v>1</v>
      </c>
      <c r="M10" s="101">
        <v>7</v>
      </c>
      <c r="N10" s="101">
        <v>1</v>
      </c>
      <c r="O10" s="101">
        <v>35</v>
      </c>
      <c r="P10" s="101">
        <v>44</v>
      </c>
      <c r="Q10" s="102">
        <v>6</v>
      </c>
      <c r="R10" s="4"/>
    </row>
    <row r="11" spans="1:18" ht="21" customHeight="1">
      <c r="A11" s="199"/>
      <c r="B11" s="81"/>
      <c r="C11" s="20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4"/>
    </row>
    <row r="12" spans="1:18" ht="21" customHeight="1">
      <c r="A12" s="125" t="s">
        <v>379</v>
      </c>
      <c r="B12" s="58">
        <v>673</v>
      </c>
      <c r="C12" s="194">
        <v>6.4</v>
      </c>
      <c r="D12" s="58">
        <v>34</v>
      </c>
      <c r="E12" s="58">
        <v>14</v>
      </c>
      <c r="F12" s="58" t="s">
        <v>140</v>
      </c>
      <c r="G12" s="58" t="s">
        <v>140</v>
      </c>
      <c r="H12" s="58">
        <v>18</v>
      </c>
      <c r="I12" s="58">
        <v>75</v>
      </c>
      <c r="J12" s="58">
        <v>108</v>
      </c>
      <c r="K12" s="58">
        <v>9</v>
      </c>
      <c r="L12" s="58">
        <v>12</v>
      </c>
      <c r="M12" s="58">
        <v>27</v>
      </c>
      <c r="N12" s="58">
        <v>2</v>
      </c>
      <c r="O12" s="58">
        <v>188</v>
      </c>
      <c r="P12" s="58">
        <v>161</v>
      </c>
      <c r="Q12" s="59">
        <v>25</v>
      </c>
      <c r="R12" s="4"/>
    </row>
    <row r="13" spans="1:18" ht="21" customHeight="1">
      <c r="A13" s="129"/>
      <c r="B13" s="101"/>
      <c r="C13" s="202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4"/>
    </row>
    <row r="14" spans="1:18" ht="21" customHeight="1">
      <c r="A14" s="125" t="s">
        <v>380</v>
      </c>
      <c r="B14" s="101">
        <v>784</v>
      </c>
      <c r="C14" s="194">
        <v>7.5</v>
      </c>
      <c r="D14" s="101">
        <v>82</v>
      </c>
      <c r="E14" s="101">
        <v>22</v>
      </c>
      <c r="F14" s="101">
        <v>1</v>
      </c>
      <c r="G14" s="101" t="s">
        <v>140</v>
      </c>
      <c r="H14" s="101">
        <v>31</v>
      </c>
      <c r="I14" s="101">
        <v>86</v>
      </c>
      <c r="J14" s="101">
        <v>126</v>
      </c>
      <c r="K14" s="101">
        <v>17</v>
      </c>
      <c r="L14" s="101">
        <v>4</v>
      </c>
      <c r="M14" s="101">
        <v>34</v>
      </c>
      <c r="N14" s="101">
        <v>3</v>
      </c>
      <c r="O14" s="101">
        <v>204</v>
      </c>
      <c r="P14" s="101">
        <v>152</v>
      </c>
      <c r="Q14" s="102">
        <v>22</v>
      </c>
      <c r="R14" s="4"/>
    </row>
    <row r="15" spans="1:18" ht="21" customHeight="1">
      <c r="A15" s="129"/>
      <c r="B15" s="81"/>
      <c r="C15" s="202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  <c r="R15" s="4"/>
    </row>
    <row r="16" spans="1:18" ht="21" customHeight="1">
      <c r="A16" s="125" t="s">
        <v>390</v>
      </c>
      <c r="B16" s="58">
        <v>909</v>
      </c>
      <c r="C16" s="194">
        <v>8.6</v>
      </c>
      <c r="D16" s="58">
        <v>90</v>
      </c>
      <c r="E16" s="58">
        <v>14</v>
      </c>
      <c r="F16" s="58">
        <v>1</v>
      </c>
      <c r="G16" s="58">
        <v>1</v>
      </c>
      <c r="H16" s="58">
        <v>64</v>
      </c>
      <c r="I16" s="58">
        <v>104</v>
      </c>
      <c r="J16" s="58">
        <v>122</v>
      </c>
      <c r="K16" s="58">
        <v>16</v>
      </c>
      <c r="L16" s="58">
        <v>9</v>
      </c>
      <c r="M16" s="58">
        <v>49</v>
      </c>
      <c r="N16" s="58">
        <v>2</v>
      </c>
      <c r="O16" s="58">
        <v>299</v>
      </c>
      <c r="P16" s="58">
        <v>119</v>
      </c>
      <c r="Q16" s="59">
        <v>19</v>
      </c>
      <c r="R16" s="4"/>
    </row>
    <row r="17" spans="1:18" ht="21" customHeight="1">
      <c r="A17" s="129"/>
      <c r="B17" s="101"/>
      <c r="C17" s="202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4"/>
    </row>
    <row r="18" spans="1:18" ht="21" customHeight="1">
      <c r="A18" s="125" t="s">
        <v>377</v>
      </c>
      <c r="B18" s="101">
        <v>1049</v>
      </c>
      <c r="C18" s="194">
        <v>10</v>
      </c>
      <c r="D18" s="101">
        <v>95</v>
      </c>
      <c r="E18" s="101">
        <v>12</v>
      </c>
      <c r="F18" s="101">
        <v>2</v>
      </c>
      <c r="G18" s="101" t="s">
        <v>140</v>
      </c>
      <c r="H18" s="101">
        <v>78</v>
      </c>
      <c r="I18" s="101">
        <v>151</v>
      </c>
      <c r="J18" s="101">
        <v>143</v>
      </c>
      <c r="K18" s="101">
        <v>18</v>
      </c>
      <c r="L18" s="101">
        <v>3</v>
      </c>
      <c r="M18" s="101">
        <v>65</v>
      </c>
      <c r="N18" s="101">
        <v>3</v>
      </c>
      <c r="O18" s="101">
        <v>323</v>
      </c>
      <c r="P18" s="101">
        <v>119</v>
      </c>
      <c r="Q18" s="102">
        <v>37</v>
      </c>
      <c r="R18" s="4"/>
    </row>
    <row r="19" spans="1:18" ht="21" customHeight="1">
      <c r="A19" s="129"/>
      <c r="B19" s="81"/>
      <c r="C19" s="20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  <c r="R19" s="4"/>
    </row>
    <row r="20" spans="1:18" ht="21" customHeight="1">
      <c r="A20" s="125" t="s">
        <v>382</v>
      </c>
      <c r="B20" s="58">
        <v>1014</v>
      </c>
      <c r="C20" s="194">
        <v>9.6</v>
      </c>
      <c r="D20" s="58">
        <v>92</v>
      </c>
      <c r="E20" s="58">
        <v>8</v>
      </c>
      <c r="F20" s="58">
        <v>1</v>
      </c>
      <c r="G20" s="58" t="s">
        <v>140</v>
      </c>
      <c r="H20" s="58">
        <v>79</v>
      </c>
      <c r="I20" s="58">
        <v>123</v>
      </c>
      <c r="J20" s="58">
        <v>145</v>
      </c>
      <c r="K20" s="58">
        <v>18</v>
      </c>
      <c r="L20" s="58">
        <v>4</v>
      </c>
      <c r="M20" s="58">
        <v>65</v>
      </c>
      <c r="N20" s="58">
        <v>1</v>
      </c>
      <c r="O20" s="58">
        <v>306</v>
      </c>
      <c r="P20" s="58">
        <v>142</v>
      </c>
      <c r="Q20" s="59">
        <v>30</v>
      </c>
      <c r="R20" s="4"/>
    </row>
    <row r="21" spans="1:18" ht="21" customHeight="1">
      <c r="A21" s="129"/>
      <c r="B21" s="101"/>
      <c r="C21" s="202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  <c r="R21" s="4"/>
    </row>
    <row r="22" spans="1:18" ht="21" customHeight="1">
      <c r="A22" s="125" t="s">
        <v>381</v>
      </c>
      <c r="B22" s="101">
        <v>1207</v>
      </c>
      <c r="C22" s="194">
        <v>11.5</v>
      </c>
      <c r="D22" s="101">
        <v>161</v>
      </c>
      <c r="E22" s="101">
        <v>6</v>
      </c>
      <c r="F22" s="101" t="s">
        <v>140</v>
      </c>
      <c r="G22" s="101" t="s">
        <v>140</v>
      </c>
      <c r="H22" s="101">
        <v>86</v>
      </c>
      <c r="I22" s="101">
        <v>161</v>
      </c>
      <c r="J22" s="101">
        <v>158</v>
      </c>
      <c r="K22" s="101">
        <v>31</v>
      </c>
      <c r="L22" s="101">
        <v>8</v>
      </c>
      <c r="M22" s="101">
        <v>84</v>
      </c>
      <c r="N22" s="101">
        <v>3</v>
      </c>
      <c r="O22" s="101">
        <v>357</v>
      </c>
      <c r="P22" s="101">
        <v>132</v>
      </c>
      <c r="Q22" s="102">
        <v>20</v>
      </c>
      <c r="R22" s="4"/>
    </row>
    <row r="23" spans="1:18" ht="21" customHeight="1">
      <c r="A23" s="129"/>
      <c r="B23" s="81"/>
      <c r="C23" s="202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4"/>
    </row>
    <row r="24" spans="1:18" ht="21" customHeight="1">
      <c r="A24" s="125" t="s">
        <v>383</v>
      </c>
      <c r="B24" s="58">
        <v>1190</v>
      </c>
      <c r="C24" s="194">
        <v>11.3</v>
      </c>
      <c r="D24" s="58">
        <v>189</v>
      </c>
      <c r="E24" s="58">
        <v>17</v>
      </c>
      <c r="F24" s="58" t="s">
        <v>140</v>
      </c>
      <c r="G24" s="435" t="s">
        <v>140</v>
      </c>
      <c r="H24" s="58">
        <v>107</v>
      </c>
      <c r="I24" s="58">
        <v>126</v>
      </c>
      <c r="J24" s="58">
        <v>183</v>
      </c>
      <c r="K24" s="58">
        <v>14</v>
      </c>
      <c r="L24" s="58">
        <v>6</v>
      </c>
      <c r="M24" s="58">
        <v>72</v>
      </c>
      <c r="N24" s="58">
        <v>1</v>
      </c>
      <c r="O24" s="58">
        <v>304</v>
      </c>
      <c r="P24" s="58">
        <v>148</v>
      </c>
      <c r="Q24" s="59">
        <v>23</v>
      </c>
      <c r="R24" s="4"/>
    </row>
    <row r="25" spans="1:18" ht="21" customHeight="1">
      <c r="A25" s="129"/>
      <c r="B25" s="101"/>
      <c r="C25" s="202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  <c r="R25" s="4"/>
    </row>
    <row r="26" spans="1:18" ht="21" customHeight="1">
      <c r="A26" s="125" t="s">
        <v>384</v>
      </c>
      <c r="B26" s="101">
        <v>1264</v>
      </c>
      <c r="C26" s="194">
        <v>12</v>
      </c>
      <c r="D26" s="101">
        <v>180</v>
      </c>
      <c r="E26" s="101">
        <v>16</v>
      </c>
      <c r="F26" s="101" t="s">
        <v>140</v>
      </c>
      <c r="G26" s="101">
        <v>1</v>
      </c>
      <c r="H26" s="101">
        <v>154</v>
      </c>
      <c r="I26" s="101">
        <v>177</v>
      </c>
      <c r="J26" s="101">
        <v>172</v>
      </c>
      <c r="K26" s="101">
        <v>24</v>
      </c>
      <c r="L26" s="101">
        <v>7</v>
      </c>
      <c r="M26" s="101">
        <v>98</v>
      </c>
      <c r="N26" s="101">
        <v>6</v>
      </c>
      <c r="O26" s="101">
        <v>339</v>
      </c>
      <c r="P26" s="101">
        <v>58</v>
      </c>
      <c r="Q26" s="102">
        <v>32</v>
      </c>
      <c r="R26" s="4"/>
    </row>
    <row r="27" spans="1:18" ht="21" customHeight="1">
      <c r="A27" s="129"/>
      <c r="B27" s="81"/>
      <c r="C27" s="202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2"/>
      <c r="R27" s="4"/>
    </row>
    <row r="28" spans="1:18" ht="21" customHeight="1">
      <c r="A28" s="125" t="s">
        <v>385</v>
      </c>
      <c r="B28" s="58">
        <v>1190</v>
      </c>
      <c r="C28" s="194">
        <v>11.3</v>
      </c>
      <c r="D28" s="58">
        <v>182</v>
      </c>
      <c r="E28" s="58">
        <v>18</v>
      </c>
      <c r="F28" s="58" t="s">
        <v>140</v>
      </c>
      <c r="G28" s="58">
        <v>1</v>
      </c>
      <c r="H28" s="58">
        <v>146</v>
      </c>
      <c r="I28" s="58">
        <v>172</v>
      </c>
      <c r="J28" s="58">
        <v>172</v>
      </c>
      <c r="K28" s="58">
        <v>9</v>
      </c>
      <c r="L28" s="58">
        <v>3</v>
      </c>
      <c r="M28" s="58">
        <v>78</v>
      </c>
      <c r="N28" s="58">
        <v>7</v>
      </c>
      <c r="O28" s="58">
        <v>355</v>
      </c>
      <c r="P28" s="58">
        <v>21</v>
      </c>
      <c r="Q28" s="59">
        <v>26</v>
      </c>
      <c r="R28" s="4"/>
    </row>
    <row r="29" spans="1:18" ht="21" customHeight="1">
      <c r="A29" s="129"/>
      <c r="B29" s="101"/>
      <c r="C29" s="202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  <c r="R29" s="4"/>
    </row>
    <row r="30" spans="1:18" ht="21" customHeight="1">
      <c r="A30" s="125" t="s">
        <v>386</v>
      </c>
      <c r="B30" s="101">
        <v>509</v>
      </c>
      <c r="C30" s="194">
        <v>4.8</v>
      </c>
      <c r="D30" s="101">
        <v>115</v>
      </c>
      <c r="E30" s="101">
        <v>9</v>
      </c>
      <c r="F30" s="101" t="s">
        <v>140</v>
      </c>
      <c r="G30" s="101">
        <v>2</v>
      </c>
      <c r="H30" s="101">
        <v>49</v>
      </c>
      <c r="I30" s="101">
        <v>44</v>
      </c>
      <c r="J30" s="101">
        <v>84</v>
      </c>
      <c r="K30" s="101">
        <v>1</v>
      </c>
      <c r="L30" s="101">
        <v>4</v>
      </c>
      <c r="M30" s="101">
        <v>30</v>
      </c>
      <c r="N30" s="101">
        <v>3</v>
      </c>
      <c r="O30" s="101">
        <v>136</v>
      </c>
      <c r="P30" s="101">
        <v>11</v>
      </c>
      <c r="Q30" s="102">
        <v>21</v>
      </c>
      <c r="R30" s="4"/>
    </row>
    <row r="31" spans="1:18" ht="21" customHeight="1">
      <c r="A31" s="129"/>
      <c r="B31" s="81"/>
      <c r="C31" s="202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4"/>
    </row>
    <row r="32" spans="1:18" ht="21" customHeight="1">
      <c r="A32" s="125" t="s">
        <v>387</v>
      </c>
      <c r="B32" s="58">
        <v>299</v>
      </c>
      <c r="C32" s="194">
        <v>2.8</v>
      </c>
      <c r="D32" s="58">
        <v>110</v>
      </c>
      <c r="E32" s="58">
        <v>2</v>
      </c>
      <c r="F32" s="58" t="s">
        <v>140</v>
      </c>
      <c r="G32" s="58" t="s">
        <v>140</v>
      </c>
      <c r="H32" s="58">
        <v>18</v>
      </c>
      <c r="I32" s="58">
        <v>15</v>
      </c>
      <c r="J32" s="58">
        <v>47</v>
      </c>
      <c r="K32" s="58">
        <v>2</v>
      </c>
      <c r="L32" s="58">
        <v>3</v>
      </c>
      <c r="M32" s="58">
        <v>6</v>
      </c>
      <c r="N32" s="435" t="s">
        <v>140</v>
      </c>
      <c r="O32" s="58">
        <v>82</v>
      </c>
      <c r="P32" s="58">
        <v>7</v>
      </c>
      <c r="Q32" s="59">
        <v>7</v>
      </c>
      <c r="R32" s="4"/>
    </row>
    <row r="33" spans="1:18" ht="21" customHeight="1">
      <c r="A33" s="129"/>
      <c r="B33" s="101"/>
      <c r="C33" s="202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4"/>
    </row>
    <row r="34" spans="1:18" ht="21" customHeight="1">
      <c r="A34" s="125" t="s">
        <v>388</v>
      </c>
      <c r="B34" s="101">
        <v>194</v>
      </c>
      <c r="C34" s="194">
        <v>1.9</v>
      </c>
      <c r="D34" s="101">
        <v>108</v>
      </c>
      <c r="E34" s="101">
        <v>2</v>
      </c>
      <c r="F34" s="101" t="s">
        <v>140</v>
      </c>
      <c r="G34" s="101" t="s">
        <v>140</v>
      </c>
      <c r="H34" s="101">
        <v>6</v>
      </c>
      <c r="I34" s="101">
        <v>9</v>
      </c>
      <c r="J34" s="101">
        <v>34</v>
      </c>
      <c r="K34" s="101">
        <v>1</v>
      </c>
      <c r="L34" s="101">
        <v>2</v>
      </c>
      <c r="M34" s="101">
        <v>2</v>
      </c>
      <c r="N34" s="101" t="s">
        <v>140</v>
      </c>
      <c r="O34" s="101">
        <v>26</v>
      </c>
      <c r="P34" s="101">
        <v>2</v>
      </c>
      <c r="Q34" s="102">
        <v>2</v>
      </c>
      <c r="R34" s="4"/>
    </row>
    <row r="35" spans="1:18" ht="21" customHeight="1">
      <c r="A35" s="129"/>
      <c r="B35" s="81"/>
      <c r="C35" s="202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2"/>
      <c r="R35" s="4"/>
    </row>
    <row r="36" spans="1:18" ht="21" customHeight="1">
      <c r="A36" s="125" t="s">
        <v>389</v>
      </c>
      <c r="B36" s="58">
        <v>73</v>
      </c>
      <c r="C36" s="194">
        <v>0.7</v>
      </c>
      <c r="D36" s="58">
        <v>36</v>
      </c>
      <c r="E36" s="58">
        <v>1</v>
      </c>
      <c r="F36" s="58" t="s">
        <v>140</v>
      </c>
      <c r="G36" s="58" t="s">
        <v>140</v>
      </c>
      <c r="H36" s="58">
        <v>1</v>
      </c>
      <c r="I36" s="58">
        <v>6</v>
      </c>
      <c r="J36" s="58">
        <v>12</v>
      </c>
      <c r="K36" s="58" t="s">
        <v>140</v>
      </c>
      <c r="L36" s="58">
        <v>1</v>
      </c>
      <c r="M36" s="371" t="s">
        <v>140</v>
      </c>
      <c r="N36" s="58" t="s">
        <v>140</v>
      </c>
      <c r="O36" s="58">
        <v>14</v>
      </c>
      <c r="P36" s="58">
        <v>2</v>
      </c>
      <c r="Q36" s="59" t="s">
        <v>140</v>
      </c>
      <c r="R36" s="4"/>
    </row>
    <row r="37" spans="1:18" ht="21" customHeight="1">
      <c r="A37" s="129"/>
      <c r="B37" s="101"/>
      <c r="C37" s="202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4"/>
    </row>
    <row r="38" spans="1:18" ht="21" customHeight="1" thickBot="1">
      <c r="A38" s="187" t="s">
        <v>391</v>
      </c>
      <c r="B38" s="83">
        <v>28</v>
      </c>
      <c r="C38" s="204">
        <v>0.3</v>
      </c>
      <c r="D38" s="83">
        <v>15</v>
      </c>
      <c r="E38" s="83" t="s">
        <v>140</v>
      </c>
      <c r="F38" s="83" t="s">
        <v>140</v>
      </c>
      <c r="G38" s="83" t="s">
        <v>140</v>
      </c>
      <c r="H38" s="83" t="s">
        <v>140</v>
      </c>
      <c r="I38" s="83">
        <v>2</v>
      </c>
      <c r="J38" s="83">
        <v>8</v>
      </c>
      <c r="K38" s="83" t="s">
        <v>140</v>
      </c>
      <c r="L38" s="83">
        <v>1</v>
      </c>
      <c r="M38" s="83" t="s">
        <v>140</v>
      </c>
      <c r="N38" s="83" t="s">
        <v>140</v>
      </c>
      <c r="O38" s="83" t="s">
        <v>140</v>
      </c>
      <c r="P38" s="83" t="s">
        <v>140</v>
      </c>
      <c r="Q38" s="84">
        <v>2</v>
      </c>
      <c r="R38" s="4"/>
    </row>
    <row r="39" spans="1:18">
      <c r="B39" s="141"/>
      <c r="C39" s="160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8">
      <c r="C40" s="141"/>
    </row>
  </sheetData>
  <mergeCells count="16">
    <mergeCell ref="A5:A6"/>
    <mergeCell ref="I3:I4"/>
    <mergeCell ref="L3:L4"/>
    <mergeCell ref="O3:O4"/>
    <mergeCell ref="E3:E4"/>
    <mergeCell ref="F3:F4"/>
    <mergeCell ref="G3:G4"/>
    <mergeCell ref="A1:E1"/>
    <mergeCell ref="P3:P4"/>
    <mergeCell ref="Q3:Q4"/>
    <mergeCell ref="N2:Q2"/>
    <mergeCell ref="H3:H4"/>
    <mergeCell ref="A3:A4"/>
    <mergeCell ref="B3:B4"/>
    <mergeCell ref="C3:C4"/>
    <mergeCell ref="D3:D4"/>
  </mergeCells>
  <phoneticPr fontId="4"/>
  <pageMargins left="0.78740157480314965" right="0.78740157480314965" top="0.78740157480314965" bottom="0.59055118110236227" header="0.51181102362204722" footer="0.31496062992125984"/>
  <pageSetup paperSize="9" firstPageNumber="40" pageOrder="overThenDown" orientation="portrait" useFirstPageNumber="1" r:id="rId1"/>
  <headerFooter alignWithMargins="0">
    <oddFooter>&amp;C&amp;"ＭＳ 明朝,標準"　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view="pageBreakPreview" topLeftCell="A8" zoomScaleNormal="100" zoomScaleSheetLayoutView="100" workbookViewId="0">
      <selection activeCell="D8" sqref="D8"/>
    </sheetView>
  </sheetViews>
  <sheetFormatPr defaultRowHeight="13.5"/>
  <cols>
    <col min="1" max="1" width="14.125" bestFit="1" customWidth="1"/>
    <col min="2" max="3" width="11.625" customWidth="1"/>
    <col min="4" max="4" width="11.375" customWidth="1"/>
    <col min="5" max="5" width="11.25" customWidth="1"/>
    <col min="6" max="6" width="11.625" customWidth="1"/>
    <col min="7" max="7" width="0.875" customWidth="1"/>
    <col min="8" max="8" width="11.625" customWidth="1"/>
    <col min="9" max="9" width="0.875" customWidth="1"/>
    <col min="10" max="10" width="9.25" bestFit="1" customWidth="1"/>
    <col min="11" max="11" width="9.625" bestFit="1" customWidth="1"/>
    <col min="12" max="12" width="9.25" bestFit="1" customWidth="1"/>
  </cols>
  <sheetData>
    <row r="1" spans="1:12" ht="23.1" customHeight="1">
      <c r="A1" s="444" t="s">
        <v>513</v>
      </c>
      <c r="B1" s="444"/>
      <c r="C1" s="444"/>
      <c r="D1" s="444"/>
      <c r="E1" s="140"/>
      <c r="F1" s="10"/>
      <c r="G1" s="10"/>
      <c r="H1" s="10"/>
    </row>
    <row r="2" spans="1:12" ht="23.1" customHeight="1">
      <c r="A2" s="455" t="s">
        <v>514</v>
      </c>
      <c r="B2" s="455"/>
      <c r="C2" s="455"/>
      <c r="D2" s="455"/>
      <c r="E2" s="12"/>
      <c r="F2" s="10"/>
      <c r="G2" s="10"/>
      <c r="H2" s="10"/>
    </row>
    <row r="3" spans="1:12" ht="23.1" customHeight="1" thickBot="1">
      <c r="A3" s="28"/>
      <c r="B3" s="28"/>
      <c r="C3" s="28"/>
      <c r="D3" s="28"/>
      <c r="E3" s="456" t="s">
        <v>515</v>
      </c>
      <c r="F3" s="457"/>
      <c r="G3" s="457"/>
      <c r="H3" s="457"/>
      <c r="I3" s="457"/>
    </row>
    <row r="4" spans="1:12" ht="14.25" customHeight="1">
      <c r="A4" s="466" t="s">
        <v>22</v>
      </c>
      <c r="B4" s="450" t="s">
        <v>9</v>
      </c>
      <c r="C4" s="450" t="s">
        <v>17</v>
      </c>
      <c r="D4" s="450"/>
      <c r="E4" s="450"/>
      <c r="F4" s="460" t="s">
        <v>16</v>
      </c>
      <c r="G4" s="461"/>
      <c r="H4" s="461"/>
      <c r="I4" s="462"/>
    </row>
    <row r="5" spans="1:12" ht="13.5" customHeight="1">
      <c r="A5" s="467"/>
      <c r="B5" s="468"/>
      <c r="C5" s="15" t="s">
        <v>21</v>
      </c>
      <c r="D5" s="15" t="s">
        <v>291</v>
      </c>
      <c r="E5" s="15" t="s">
        <v>280</v>
      </c>
      <c r="F5" s="463" t="s">
        <v>18</v>
      </c>
      <c r="G5" s="464"/>
      <c r="H5" s="463" t="s">
        <v>19</v>
      </c>
      <c r="I5" s="465"/>
    </row>
    <row r="6" spans="1:12" ht="8.1" customHeight="1">
      <c r="A6" s="17"/>
      <c r="B6" s="18" t="s">
        <v>4</v>
      </c>
      <c r="C6" s="18" t="s">
        <v>2</v>
      </c>
      <c r="D6" s="18" t="s">
        <v>2</v>
      </c>
      <c r="E6" s="18" t="s">
        <v>2</v>
      </c>
      <c r="F6" s="458" t="s">
        <v>13</v>
      </c>
      <c r="G6" s="458"/>
      <c r="H6" s="458" t="s">
        <v>13</v>
      </c>
      <c r="I6" s="459"/>
    </row>
    <row r="7" spans="1:12" ht="33" customHeight="1">
      <c r="A7" s="125" t="s">
        <v>322</v>
      </c>
      <c r="B7" s="100">
        <v>2122</v>
      </c>
      <c r="C7" s="100">
        <f>D7+E7</f>
        <v>11110</v>
      </c>
      <c r="D7" s="100">
        <v>5811</v>
      </c>
      <c r="E7" s="100">
        <v>5299</v>
      </c>
      <c r="F7" s="145" t="s">
        <v>14</v>
      </c>
      <c r="G7" s="146"/>
      <c r="H7" s="145" t="s">
        <v>15</v>
      </c>
      <c r="I7" s="26"/>
      <c r="J7" s="141"/>
      <c r="K7" s="225" t="s">
        <v>643</v>
      </c>
    </row>
    <row r="8" spans="1:12" ht="33" customHeight="1">
      <c r="A8" s="126" t="s">
        <v>323</v>
      </c>
      <c r="B8" s="144">
        <v>2014</v>
      </c>
      <c r="C8" s="144">
        <f t="shared" ref="C8:C24" si="0">D8+E8</f>
        <v>10900</v>
      </c>
      <c r="D8" s="144">
        <v>5466</v>
      </c>
      <c r="E8" s="144">
        <v>5434</v>
      </c>
      <c r="F8" s="147">
        <f t="shared" ref="F8:F24" si="1">(B8/B7-1)*100</f>
        <v>-5.0895381715362902</v>
      </c>
      <c r="G8" s="148"/>
      <c r="H8" s="147">
        <f t="shared" ref="H8:H24" si="2">(C8/C7-1)*100</f>
        <v>-1.8901890189018888</v>
      </c>
      <c r="I8" s="24"/>
      <c r="J8" s="141"/>
      <c r="K8" s="225" t="s">
        <v>627</v>
      </c>
      <c r="L8" s="155"/>
    </row>
    <row r="9" spans="1:12" ht="33" customHeight="1">
      <c r="A9" s="126" t="s">
        <v>324</v>
      </c>
      <c r="B9" s="144">
        <v>2238</v>
      </c>
      <c r="C9" s="144">
        <f t="shared" si="0"/>
        <v>13016</v>
      </c>
      <c r="D9" s="144">
        <v>6729</v>
      </c>
      <c r="E9" s="144">
        <v>6287</v>
      </c>
      <c r="F9" s="149">
        <f t="shared" si="1"/>
        <v>11.122144985104265</v>
      </c>
      <c r="G9" s="150"/>
      <c r="H9" s="149">
        <f t="shared" si="2"/>
        <v>19.412844036697251</v>
      </c>
      <c r="I9" s="24"/>
      <c r="J9" s="141"/>
      <c r="K9" s="225" t="s">
        <v>644</v>
      </c>
      <c r="L9" s="155"/>
    </row>
    <row r="10" spans="1:12" ht="33" customHeight="1">
      <c r="A10" s="126" t="s">
        <v>325</v>
      </c>
      <c r="B10" s="144">
        <v>2564</v>
      </c>
      <c r="C10" s="144">
        <f t="shared" si="0"/>
        <v>14739</v>
      </c>
      <c r="D10" s="144">
        <v>7597</v>
      </c>
      <c r="E10" s="144">
        <v>7142</v>
      </c>
      <c r="F10" s="149">
        <f t="shared" si="1"/>
        <v>14.566577301161754</v>
      </c>
      <c r="G10" s="150"/>
      <c r="H10" s="149">
        <f t="shared" si="2"/>
        <v>13.237553779963118</v>
      </c>
      <c r="I10" s="24"/>
      <c r="J10" s="141"/>
      <c r="K10" s="225" t="s">
        <v>628</v>
      </c>
      <c r="L10" s="155"/>
    </row>
    <row r="11" spans="1:12" ht="33" customHeight="1">
      <c r="A11" s="126" t="s">
        <v>326</v>
      </c>
      <c r="B11" s="144">
        <v>2692</v>
      </c>
      <c r="C11" s="144">
        <f t="shared" si="0"/>
        <v>17041</v>
      </c>
      <c r="D11" s="144">
        <v>9098</v>
      </c>
      <c r="E11" s="144">
        <v>7943</v>
      </c>
      <c r="F11" s="149">
        <f t="shared" si="1"/>
        <v>4.9921996879875197</v>
      </c>
      <c r="G11" s="150"/>
      <c r="H11" s="149">
        <f t="shared" si="2"/>
        <v>15.618427301716542</v>
      </c>
      <c r="I11" s="24"/>
      <c r="J11" s="141"/>
      <c r="K11" s="225" t="s">
        <v>629</v>
      </c>
      <c r="L11" s="155"/>
    </row>
    <row r="12" spans="1:12" ht="33" customHeight="1">
      <c r="A12" s="126" t="s">
        <v>327</v>
      </c>
      <c r="B12" s="144">
        <v>3556</v>
      </c>
      <c r="C12" s="144">
        <f t="shared" si="0"/>
        <v>19820</v>
      </c>
      <c r="D12" s="144">
        <v>9773</v>
      </c>
      <c r="E12" s="144">
        <v>10047</v>
      </c>
      <c r="F12" s="149">
        <f t="shared" si="1"/>
        <v>32.095096582466567</v>
      </c>
      <c r="G12" s="150"/>
      <c r="H12" s="149">
        <f t="shared" si="2"/>
        <v>16.307728419693678</v>
      </c>
      <c r="I12" s="24"/>
      <c r="J12" s="141"/>
      <c r="K12" s="225" t="s">
        <v>630</v>
      </c>
      <c r="L12" s="155"/>
    </row>
    <row r="13" spans="1:12" ht="33" customHeight="1">
      <c r="A13" s="126" t="s">
        <v>328</v>
      </c>
      <c r="B13" s="144">
        <v>3711</v>
      </c>
      <c r="C13" s="144">
        <f t="shared" si="0"/>
        <v>21104</v>
      </c>
      <c r="D13" s="144">
        <v>10578</v>
      </c>
      <c r="E13" s="144">
        <v>10526</v>
      </c>
      <c r="F13" s="149">
        <f t="shared" si="1"/>
        <v>4.3588301462317292</v>
      </c>
      <c r="G13" s="150"/>
      <c r="H13" s="149">
        <f t="shared" si="2"/>
        <v>6.47830474268416</v>
      </c>
      <c r="I13" s="24"/>
      <c r="J13" s="141"/>
      <c r="K13" s="225" t="s">
        <v>631</v>
      </c>
      <c r="L13" s="155"/>
    </row>
    <row r="14" spans="1:12" ht="33" customHeight="1">
      <c r="A14" s="126" t="s">
        <v>329</v>
      </c>
      <c r="B14" s="144">
        <v>4233</v>
      </c>
      <c r="C14" s="144">
        <f t="shared" si="0"/>
        <v>24772</v>
      </c>
      <c r="D14" s="144">
        <v>13247</v>
      </c>
      <c r="E14" s="144">
        <v>11525</v>
      </c>
      <c r="F14" s="149">
        <f t="shared" si="1"/>
        <v>14.066289409862565</v>
      </c>
      <c r="G14" s="150"/>
      <c r="H14" s="149">
        <f t="shared" si="2"/>
        <v>17.380591357088694</v>
      </c>
      <c r="I14" s="24"/>
      <c r="J14" s="141"/>
      <c r="K14" s="225" t="s">
        <v>632</v>
      </c>
      <c r="L14" s="155"/>
    </row>
    <row r="15" spans="1:12" ht="33" customHeight="1">
      <c r="A15" s="126" t="s">
        <v>330</v>
      </c>
      <c r="B15" s="144">
        <v>5321</v>
      </c>
      <c r="C15" s="144">
        <f t="shared" si="0"/>
        <v>26207</v>
      </c>
      <c r="D15" s="144">
        <v>13638</v>
      </c>
      <c r="E15" s="144">
        <v>12569</v>
      </c>
      <c r="F15" s="149">
        <f t="shared" si="1"/>
        <v>25.702811244979927</v>
      </c>
      <c r="G15" s="150"/>
      <c r="H15" s="149">
        <f t="shared" si="2"/>
        <v>5.7928306152107201</v>
      </c>
      <c r="I15" s="24"/>
      <c r="J15" s="141"/>
      <c r="K15" s="225" t="s">
        <v>633</v>
      </c>
      <c r="L15" s="155"/>
    </row>
    <row r="16" spans="1:12" ht="33" customHeight="1">
      <c r="A16" s="126" t="s">
        <v>331</v>
      </c>
      <c r="B16" s="144">
        <v>6294</v>
      </c>
      <c r="C16" s="144">
        <f t="shared" si="0"/>
        <v>26133</v>
      </c>
      <c r="D16" s="144">
        <v>13204</v>
      </c>
      <c r="E16" s="144">
        <v>12929</v>
      </c>
      <c r="F16" s="149">
        <f t="shared" si="1"/>
        <v>18.28603645931215</v>
      </c>
      <c r="G16" s="150"/>
      <c r="H16" s="149">
        <f t="shared" si="2"/>
        <v>-0.28236730644484176</v>
      </c>
      <c r="I16" s="24"/>
      <c r="J16" s="141"/>
      <c r="K16" s="225" t="s">
        <v>634</v>
      </c>
      <c r="L16" s="155"/>
    </row>
    <row r="17" spans="1:12" ht="33" customHeight="1">
      <c r="A17" s="126" t="s">
        <v>332</v>
      </c>
      <c r="B17" s="144">
        <v>6855</v>
      </c>
      <c r="C17" s="144">
        <f t="shared" si="0"/>
        <v>25916</v>
      </c>
      <c r="D17" s="144">
        <v>13039</v>
      </c>
      <c r="E17" s="144">
        <v>12877</v>
      </c>
      <c r="F17" s="149">
        <f t="shared" si="1"/>
        <v>8.913250714966626</v>
      </c>
      <c r="G17" s="150"/>
      <c r="H17" s="149">
        <f t="shared" si="2"/>
        <v>-0.83036773428232236</v>
      </c>
      <c r="I17" s="24"/>
      <c r="J17" s="141"/>
      <c r="K17" s="225" t="s">
        <v>635</v>
      </c>
      <c r="L17" s="155"/>
    </row>
    <row r="18" spans="1:12" ht="33" customHeight="1">
      <c r="A18" s="126" t="s">
        <v>333</v>
      </c>
      <c r="B18" s="144">
        <v>7464</v>
      </c>
      <c r="C18" s="144">
        <f t="shared" si="0"/>
        <v>25853</v>
      </c>
      <c r="D18" s="144">
        <v>12964</v>
      </c>
      <c r="E18" s="144">
        <v>12889</v>
      </c>
      <c r="F18" s="149">
        <f t="shared" si="1"/>
        <v>8.8840262582056795</v>
      </c>
      <c r="G18" s="150"/>
      <c r="H18" s="149">
        <f t="shared" si="2"/>
        <v>-0.24309306991819879</v>
      </c>
      <c r="I18" s="24"/>
      <c r="J18" s="141"/>
      <c r="K18" s="225" t="s">
        <v>636</v>
      </c>
      <c r="L18" s="155"/>
    </row>
    <row r="19" spans="1:12" ht="33" customHeight="1">
      <c r="A19" s="126" t="s">
        <v>334</v>
      </c>
      <c r="B19" s="144">
        <v>7969</v>
      </c>
      <c r="C19" s="144">
        <f t="shared" si="0"/>
        <v>26534</v>
      </c>
      <c r="D19" s="144">
        <v>13427</v>
      </c>
      <c r="E19" s="144">
        <v>13107</v>
      </c>
      <c r="F19" s="149">
        <f t="shared" si="1"/>
        <v>6.7658092175777007</v>
      </c>
      <c r="G19" s="150"/>
      <c r="H19" s="149">
        <f t="shared" si="2"/>
        <v>2.6341236993772554</v>
      </c>
      <c r="I19" s="24"/>
      <c r="J19" s="141"/>
      <c r="K19" s="225" t="s">
        <v>637</v>
      </c>
      <c r="L19" s="155"/>
    </row>
    <row r="20" spans="1:12" ht="33" customHeight="1">
      <c r="A20" s="126" t="s">
        <v>335</v>
      </c>
      <c r="B20" s="144">
        <v>8089</v>
      </c>
      <c r="C20" s="144">
        <f t="shared" si="0"/>
        <v>26686</v>
      </c>
      <c r="D20" s="144">
        <v>13405</v>
      </c>
      <c r="E20" s="144">
        <v>13281</v>
      </c>
      <c r="F20" s="149">
        <f t="shared" si="1"/>
        <v>1.5058351110553314</v>
      </c>
      <c r="G20" s="150"/>
      <c r="H20" s="149">
        <f t="shared" si="2"/>
        <v>0.57284992839374826</v>
      </c>
      <c r="I20" s="24"/>
      <c r="J20" s="141"/>
      <c r="K20" s="225" t="s">
        <v>638</v>
      </c>
      <c r="L20" s="155"/>
    </row>
    <row r="21" spans="1:12" ht="33" customHeight="1">
      <c r="A21" s="126" t="s">
        <v>336</v>
      </c>
      <c r="B21" s="144">
        <v>8280</v>
      </c>
      <c r="C21" s="144">
        <f t="shared" si="0"/>
        <v>25680</v>
      </c>
      <c r="D21" s="144">
        <v>12768</v>
      </c>
      <c r="E21" s="144">
        <v>12912</v>
      </c>
      <c r="F21" s="149">
        <f t="shared" si="1"/>
        <v>2.361231301767841</v>
      </c>
      <c r="G21" s="150"/>
      <c r="H21" s="149">
        <f t="shared" si="2"/>
        <v>-3.7697669189837413</v>
      </c>
      <c r="I21" s="24"/>
      <c r="J21" s="141"/>
      <c r="K21" s="225" t="s">
        <v>645</v>
      </c>
      <c r="L21" s="155"/>
    </row>
    <row r="22" spans="1:12" ht="33" customHeight="1">
      <c r="A22" s="126" t="s">
        <v>337</v>
      </c>
      <c r="B22" s="144">
        <v>8499</v>
      </c>
      <c r="C22" s="144">
        <f t="shared" si="0"/>
        <v>24716</v>
      </c>
      <c r="D22" s="144">
        <v>12256</v>
      </c>
      <c r="E22" s="144">
        <v>12460</v>
      </c>
      <c r="F22" s="149">
        <f t="shared" si="1"/>
        <v>2.6449275362318891</v>
      </c>
      <c r="G22" s="150"/>
      <c r="H22" s="149">
        <f t="shared" si="2"/>
        <v>-3.753894080996889</v>
      </c>
      <c r="I22" s="24"/>
      <c r="J22" s="141"/>
      <c r="K22" s="225" t="s">
        <v>646</v>
      </c>
      <c r="L22" s="155"/>
    </row>
    <row r="23" spans="1:12" ht="33" customHeight="1">
      <c r="A23" s="126" t="s">
        <v>338</v>
      </c>
      <c r="B23" s="144">
        <v>8760</v>
      </c>
      <c r="C23" s="144">
        <f t="shared" si="0"/>
        <v>23905</v>
      </c>
      <c r="D23" s="144">
        <v>11790</v>
      </c>
      <c r="E23" s="144">
        <v>12115</v>
      </c>
      <c r="F23" s="149">
        <f t="shared" si="1"/>
        <v>3.0709495234733541</v>
      </c>
      <c r="G23" s="150"/>
      <c r="H23" s="149">
        <f t="shared" si="2"/>
        <v>-3.2812752872633077</v>
      </c>
      <c r="I23" s="24"/>
      <c r="J23" s="141"/>
      <c r="K23" s="225" t="s">
        <v>639</v>
      </c>
      <c r="L23" s="155"/>
    </row>
    <row r="24" spans="1:12" ht="33" customHeight="1">
      <c r="A24" s="126" t="s">
        <v>625</v>
      </c>
      <c r="B24" s="144">
        <v>8883</v>
      </c>
      <c r="C24" s="144">
        <f t="shared" si="0"/>
        <v>22819</v>
      </c>
      <c r="D24" s="144">
        <v>11127</v>
      </c>
      <c r="E24" s="144">
        <v>11692</v>
      </c>
      <c r="F24" s="149">
        <f t="shared" si="1"/>
        <v>1.4041095890410915</v>
      </c>
      <c r="G24" s="150"/>
      <c r="H24" s="149">
        <f t="shared" si="2"/>
        <v>-4.5429826396151451</v>
      </c>
      <c r="I24" s="24"/>
      <c r="J24" s="141"/>
      <c r="K24" s="225" t="s">
        <v>640</v>
      </c>
      <c r="L24" s="155"/>
    </row>
    <row r="25" spans="1:12" ht="33" customHeight="1" thickBot="1">
      <c r="A25" s="127" t="s">
        <v>626</v>
      </c>
      <c r="B25" s="226">
        <v>8725</v>
      </c>
      <c r="C25" s="226">
        <f t="shared" ref="C25" si="3">D25+E25</f>
        <v>21575</v>
      </c>
      <c r="D25" s="226">
        <v>10456</v>
      </c>
      <c r="E25" s="226">
        <v>11119</v>
      </c>
      <c r="F25" s="227">
        <f t="shared" ref="F25" si="4">(B25/B24-1)*100</f>
        <v>-1.7786783744230594</v>
      </c>
      <c r="G25" s="228"/>
      <c r="H25" s="227">
        <f t="shared" ref="H25" si="5">(C25/C24-1)*100</f>
        <v>-5.4515973530829598</v>
      </c>
      <c r="I25" s="25"/>
      <c r="J25" s="141"/>
      <c r="K25" s="225" t="s">
        <v>641</v>
      </c>
      <c r="L25" s="155"/>
    </row>
    <row r="26" spans="1:12">
      <c r="H26" s="4"/>
    </row>
  </sheetData>
  <mergeCells count="11">
    <mergeCell ref="C4:E4"/>
    <mergeCell ref="A1:D1"/>
    <mergeCell ref="A2:D2"/>
    <mergeCell ref="E3:I3"/>
    <mergeCell ref="F6:G6"/>
    <mergeCell ref="H6:I6"/>
    <mergeCell ref="F4:I4"/>
    <mergeCell ref="F5:G5"/>
    <mergeCell ref="H5:I5"/>
    <mergeCell ref="A4:A5"/>
    <mergeCell ref="B4:B5"/>
  </mergeCells>
  <phoneticPr fontId="4"/>
  <pageMargins left="0.78740157480314965" right="0.78740157480314965" top="0.78740157480314965" bottom="0.59055118110236227" header="0.51181102362204722" footer="0.31496062992125984"/>
  <pageSetup paperSize="9" firstPageNumber="11" orientation="portrait" useFirstPageNumber="1" r:id="rId1"/>
  <headerFooter alignWithMargins="0">
    <oddFooter>&amp;C&amp;"ＭＳ 明朝,標準"- &amp;P -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2.375" customWidth="1"/>
    <col min="2" max="2" width="12.25" customWidth="1"/>
    <col min="3" max="3" width="8.5" customWidth="1"/>
    <col min="4" max="5" width="8" style="231" customWidth="1"/>
    <col min="6" max="6" width="8" customWidth="1"/>
    <col min="7" max="10" width="8" style="231" customWidth="1"/>
    <col min="11" max="11" width="8" customWidth="1"/>
  </cols>
  <sheetData>
    <row r="1" spans="1:12" ht="22.5" customHeight="1">
      <c r="A1" s="505" t="s">
        <v>1051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</row>
    <row r="2" spans="1:12" ht="22.5" customHeight="1" thickBot="1">
      <c r="A2" s="456" t="s">
        <v>801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</row>
    <row r="3" spans="1:12" ht="15.75" customHeight="1">
      <c r="A3" s="466" t="s">
        <v>272</v>
      </c>
      <c r="B3" s="450"/>
      <c r="C3" s="450" t="s">
        <v>20</v>
      </c>
      <c r="D3" s="648" t="s">
        <v>207</v>
      </c>
      <c r="E3" s="649"/>
      <c r="F3" s="650"/>
      <c r="G3" s="368" t="s">
        <v>392</v>
      </c>
      <c r="H3" s="368" t="s">
        <v>393</v>
      </c>
      <c r="I3" s="368" t="s">
        <v>393</v>
      </c>
      <c r="J3" s="368" t="s">
        <v>275</v>
      </c>
      <c r="K3" s="369" t="s">
        <v>276</v>
      </c>
      <c r="L3" s="4"/>
    </row>
    <row r="4" spans="1:12" ht="15.75" customHeight="1">
      <c r="A4" s="467"/>
      <c r="B4" s="468"/>
      <c r="C4" s="468"/>
      <c r="D4" s="389" t="s">
        <v>891</v>
      </c>
      <c r="E4" s="389" t="s">
        <v>892</v>
      </c>
      <c r="F4" s="389" t="s">
        <v>893</v>
      </c>
      <c r="G4" s="112" t="s">
        <v>208</v>
      </c>
      <c r="H4" s="112" t="s">
        <v>273</v>
      </c>
      <c r="I4" s="112" t="s">
        <v>209</v>
      </c>
      <c r="J4" s="366" t="s">
        <v>210</v>
      </c>
      <c r="K4" s="367" t="s">
        <v>211</v>
      </c>
      <c r="L4" s="4"/>
    </row>
    <row r="5" spans="1:12" ht="7.5" customHeight="1">
      <c r="A5" s="644"/>
      <c r="B5" s="645"/>
      <c r="C5" s="39" t="s">
        <v>274</v>
      </c>
      <c r="D5" s="370" t="s">
        <v>726</v>
      </c>
      <c r="E5" s="370" t="s">
        <v>894</v>
      </c>
      <c r="F5" s="370"/>
      <c r="G5" s="370" t="s">
        <v>726</v>
      </c>
      <c r="H5" s="370" t="s">
        <v>726</v>
      </c>
      <c r="I5" s="370" t="s">
        <v>726</v>
      </c>
      <c r="J5" s="370" t="s">
        <v>726</v>
      </c>
      <c r="K5" s="372" t="s">
        <v>24</v>
      </c>
      <c r="L5" s="4"/>
    </row>
    <row r="6" spans="1:12" ht="36" customHeight="1">
      <c r="A6" s="646" t="s">
        <v>47</v>
      </c>
      <c r="B6" s="647"/>
      <c r="C6" s="371">
        <v>10524</v>
      </c>
      <c r="D6" s="371">
        <v>5099</v>
      </c>
      <c r="E6" s="371">
        <v>155</v>
      </c>
      <c r="F6" s="371">
        <v>2546</v>
      </c>
      <c r="G6" s="371">
        <v>527</v>
      </c>
      <c r="H6" s="371">
        <v>334</v>
      </c>
      <c r="I6" s="371">
        <v>719</v>
      </c>
      <c r="J6" s="371">
        <v>961</v>
      </c>
      <c r="K6" s="377">
        <v>28</v>
      </c>
      <c r="L6" s="201"/>
    </row>
    <row r="7" spans="1:12" ht="36" customHeight="1">
      <c r="A7" s="640" t="s">
        <v>191</v>
      </c>
      <c r="B7" s="641"/>
      <c r="C7" s="373">
        <v>1645</v>
      </c>
      <c r="D7" s="373">
        <v>214</v>
      </c>
      <c r="E7" s="373">
        <v>10</v>
      </c>
      <c r="F7" s="373">
        <v>210</v>
      </c>
      <c r="G7" s="373">
        <v>50</v>
      </c>
      <c r="H7" s="373">
        <v>122</v>
      </c>
      <c r="I7" s="373">
        <v>313</v>
      </c>
      <c r="J7" s="373">
        <v>725</v>
      </c>
      <c r="K7" s="375" t="s">
        <v>140</v>
      </c>
      <c r="L7" s="201"/>
    </row>
    <row r="8" spans="1:12" ht="36" customHeight="1">
      <c r="A8" s="114"/>
      <c r="B8" s="109" t="s">
        <v>213</v>
      </c>
      <c r="C8" s="373">
        <v>1496</v>
      </c>
      <c r="D8" s="373">
        <v>107</v>
      </c>
      <c r="E8" s="373">
        <v>9</v>
      </c>
      <c r="F8" s="373">
        <v>193</v>
      </c>
      <c r="G8" s="373">
        <v>37</v>
      </c>
      <c r="H8" s="373">
        <v>117</v>
      </c>
      <c r="I8" s="373">
        <v>312</v>
      </c>
      <c r="J8" s="373">
        <v>721</v>
      </c>
      <c r="K8" s="375" t="s">
        <v>140</v>
      </c>
      <c r="L8" s="201"/>
    </row>
    <row r="9" spans="1:12" ht="36" customHeight="1">
      <c r="A9" s="114"/>
      <c r="B9" s="109" t="s">
        <v>214</v>
      </c>
      <c r="C9" s="373">
        <v>144</v>
      </c>
      <c r="D9" s="373">
        <v>104</v>
      </c>
      <c r="E9" s="373">
        <v>1</v>
      </c>
      <c r="F9" s="373">
        <v>16</v>
      </c>
      <c r="G9" s="373">
        <v>13</v>
      </c>
      <c r="H9" s="373">
        <v>5</v>
      </c>
      <c r="I9" s="373">
        <v>1</v>
      </c>
      <c r="J9" s="373">
        <v>4</v>
      </c>
      <c r="K9" s="375" t="s">
        <v>140</v>
      </c>
      <c r="L9" s="201"/>
    </row>
    <row r="10" spans="1:12" ht="36" customHeight="1">
      <c r="A10" s="113"/>
      <c r="B10" s="109" t="s">
        <v>192</v>
      </c>
      <c r="C10" s="373">
        <v>5</v>
      </c>
      <c r="D10" s="373">
        <v>4</v>
      </c>
      <c r="E10" s="373" t="s">
        <v>140</v>
      </c>
      <c r="F10" s="373">
        <v>1</v>
      </c>
      <c r="G10" s="373" t="s">
        <v>140</v>
      </c>
      <c r="H10" s="373" t="s">
        <v>140</v>
      </c>
      <c r="I10" s="373" t="s">
        <v>140</v>
      </c>
      <c r="J10" s="373" t="s">
        <v>140</v>
      </c>
      <c r="K10" s="375" t="s">
        <v>140</v>
      </c>
      <c r="L10" s="201"/>
    </row>
    <row r="11" spans="1:12" ht="36" customHeight="1">
      <c r="A11" s="640" t="s">
        <v>193</v>
      </c>
      <c r="B11" s="641"/>
      <c r="C11" s="373">
        <v>2107</v>
      </c>
      <c r="D11" s="373">
        <v>1219</v>
      </c>
      <c r="E11" s="373">
        <v>75</v>
      </c>
      <c r="F11" s="373">
        <v>484</v>
      </c>
      <c r="G11" s="373">
        <v>163</v>
      </c>
      <c r="H11" s="373">
        <v>36</v>
      </c>
      <c r="I11" s="373">
        <v>65</v>
      </c>
      <c r="J11" s="373">
        <v>36</v>
      </c>
      <c r="K11" s="375">
        <v>28</v>
      </c>
      <c r="L11" s="201"/>
    </row>
    <row r="12" spans="1:12" ht="36" customHeight="1">
      <c r="A12" s="114"/>
      <c r="B12" s="109" t="s">
        <v>215</v>
      </c>
      <c r="C12" s="373">
        <v>5</v>
      </c>
      <c r="D12" s="373">
        <v>4</v>
      </c>
      <c r="E12" s="373" t="s">
        <v>140</v>
      </c>
      <c r="F12" s="373" t="s">
        <v>140</v>
      </c>
      <c r="G12" s="373" t="s">
        <v>140</v>
      </c>
      <c r="H12" s="373" t="s">
        <v>140</v>
      </c>
      <c r="I12" s="373" t="s">
        <v>140</v>
      </c>
      <c r="J12" s="373" t="s">
        <v>140</v>
      </c>
      <c r="K12" s="375" t="s">
        <v>140</v>
      </c>
      <c r="L12" s="201"/>
    </row>
    <row r="13" spans="1:12" ht="36" customHeight="1">
      <c r="A13" s="114"/>
      <c r="B13" s="109" t="s">
        <v>194</v>
      </c>
      <c r="C13" s="373">
        <v>839</v>
      </c>
      <c r="D13" s="373">
        <v>553</v>
      </c>
      <c r="E13" s="373">
        <v>1</v>
      </c>
      <c r="F13" s="373">
        <v>87</v>
      </c>
      <c r="G13" s="373">
        <v>104</v>
      </c>
      <c r="H13" s="373">
        <v>25</v>
      </c>
      <c r="I13" s="373">
        <v>51</v>
      </c>
      <c r="J13" s="373">
        <v>18</v>
      </c>
      <c r="K13" s="375" t="s">
        <v>140</v>
      </c>
      <c r="L13" s="201"/>
    </row>
    <row r="14" spans="1:12" ht="36" customHeight="1">
      <c r="A14" s="113"/>
      <c r="B14" s="109" t="s">
        <v>195</v>
      </c>
      <c r="C14" s="373">
        <v>1263</v>
      </c>
      <c r="D14" s="373">
        <v>662</v>
      </c>
      <c r="E14" s="373">
        <v>74</v>
      </c>
      <c r="F14" s="373">
        <v>397</v>
      </c>
      <c r="G14" s="373">
        <v>59</v>
      </c>
      <c r="H14" s="373">
        <v>11</v>
      </c>
      <c r="I14" s="373">
        <v>14</v>
      </c>
      <c r="J14" s="373">
        <v>18</v>
      </c>
      <c r="K14" s="375">
        <v>28</v>
      </c>
      <c r="L14" s="201"/>
    </row>
    <row r="15" spans="1:12" ht="36" customHeight="1">
      <c r="A15" s="640" t="s">
        <v>196</v>
      </c>
      <c r="B15" s="641"/>
      <c r="C15" s="373">
        <v>6500</v>
      </c>
      <c r="D15" s="373">
        <v>3625</v>
      </c>
      <c r="E15" s="373">
        <v>65</v>
      </c>
      <c r="F15" s="373">
        <v>1799</v>
      </c>
      <c r="G15" s="373">
        <v>314</v>
      </c>
      <c r="H15" s="373">
        <v>174</v>
      </c>
      <c r="I15" s="373">
        <v>329</v>
      </c>
      <c r="J15" s="373">
        <v>193</v>
      </c>
      <c r="K15" s="375" t="s">
        <v>140</v>
      </c>
      <c r="L15" s="201"/>
    </row>
    <row r="16" spans="1:12" ht="36" customHeight="1">
      <c r="A16" s="114"/>
      <c r="B16" s="378" t="s">
        <v>889</v>
      </c>
      <c r="C16" s="373">
        <v>32</v>
      </c>
      <c r="D16" s="373">
        <v>23</v>
      </c>
      <c r="E16" s="373">
        <v>2</v>
      </c>
      <c r="F16" s="373">
        <v>7</v>
      </c>
      <c r="G16" s="373" t="s">
        <v>140</v>
      </c>
      <c r="H16" s="373" t="s">
        <v>140</v>
      </c>
      <c r="I16" s="373" t="s">
        <v>140</v>
      </c>
      <c r="J16" s="373" t="s">
        <v>140</v>
      </c>
      <c r="K16" s="375" t="s">
        <v>140</v>
      </c>
      <c r="L16" s="201"/>
    </row>
    <row r="17" spans="1:12" ht="36" customHeight="1">
      <c r="A17" s="114"/>
      <c r="B17" s="109" t="s">
        <v>198</v>
      </c>
      <c r="C17" s="373">
        <v>617</v>
      </c>
      <c r="D17" s="373">
        <v>424</v>
      </c>
      <c r="E17" s="373">
        <v>8</v>
      </c>
      <c r="F17" s="373">
        <v>138</v>
      </c>
      <c r="G17" s="373">
        <v>28</v>
      </c>
      <c r="H17" s="373">
        <v>3</v>
      </c>
      <c r="I17" s="373">
        <v>11</v>
      </c>
      <c r="J17" s="373">
        <v>5</v>
      </c>
      <c r="K17" s="375" t="s">
        <v>140</v>
      </c>
      <c r="L17" s="201"/>
    </row>
    <row r="18" spans="1:12" ht="36" customHeight="1">
      <c r="A18" s="114"/>
      <c r="B18" s="109" t="s">
        <v>216</v>
      </c>
      <c r="C18" s="373">
        <v>1536</v>
      </c>
      <c r="D18" s="373">
        <v>571</v>
      </c>
      <c r="E18" s="373">
        <v>11</v>
      </c>
      <c r="F18" s="373">
        <v>610</v>
      </c>
      <c r="G18" s="373">
        <v>158</v>
      </c>
      <c r="H18" s="373">
        <v>41</v>
      </c>
      <c r="I18" s="373">
        <v>78</v>
      </c>
      <c r="J18" s="373">
        <v>67</v>
      </c>
      <c r="K18" s="375" t="s">
        <v>140</v>
      </c>
      <c r="L18" s="201"/>
    </row>
    <row r="19" spans="1:12" ht="36" customHeight="1">
      <c r="A19" s="114"/>
      <c r="B19" s="109" t="s">
        <v>197</v>
      </c>
      <c r="C19" s="373">
        <v>161</v>
      </c>
      <c r="D19" s="373">
        <v>132</v>
      </c>
      <c r="E19" s="373" t="s">
        <v>140</v>
      </c>
      <c r="F19" s="373">
        <v>19</v>
      </c>
      <c r="G19" s="373">
        <v>3</v>
      </c>
      <c r="H19" s="373">
        <v>1</v>
      </c>
      <c r="I19" s="373">
        <v>4</v>
      </c>
      <c r="J19" s="373">
        <v>2</v>
      </c>
      <c r="K19" s="375" t="s">
        <v>140</v>
      </c>
      <c r="L19" s="201"/>
    </row>
    <row r="20" spans="1:12" ht="36" customHeight="1">
      <c r="A20" s="114"/>
      <c r="B20" s="109" t="s">
        <v>890</v>
      </c>
      <c r="C20" s="373">
        <v>68</v>
      </c>
      <c r="D20" s="373">
        <v>22</v>
      </c>
      <c r="E20" s="373">
        <v>1</v>
      </c>
      <c r="F20" s="373">
        <v>20</v>
      </c>
      <c r="G20" s="373">
        <v>8</v>
      </c>
      <c r="H20" s="373">
        <v>3</v>
      </c>
      <c r="I20" s="373">
        <v>11</v>
      </c>
      <c r="J20" s="373">
        <v>3</v>
      </c>
      <c r="K20" s="375" t="s">
        <v>140</v>
      </c>
      <c r="L20" s="201"/>
    </row>
    <row r="21" spans="1:12" ht="36" customHeight="1">
      <c r="A21" s="114"/>
      <c r="B21" s="109" t="s">
        <v>200</v>
      </c>
      <c r="C21" s="373">
        <v>2968</v>
      </c>
      <c r="D21" s="373">
        <v>1414</v>
      </c>
      <c r="E21" s="373">
        <v>42</v>
      </c>
      <c r="F21" s="373">
        <v>927</v>
      </c>
      <c r="G21" s="373">
        <v>117</v>
      </c>
      <c r="H21" s="373">
        <v>126</v>
      </c>
      <c r="I21" s="373">
        <v>225</v>
      </c>
      <c r="J21" s="373">
        <v>116</v>
      </c>
      <c r="K21" s="375" t="s">
        <v>140</v>
      </c>
      <c r="L21" s="201"/>
    </row>
    <row r="22" spans="1:12" ht="36" customHeight="1">
      <c r="A22" s="113"/>
      <c r="B22" s="109" t="s">
        <v>217</v>
      </c>
      <c r="C22" s="373">
        <v>1118</v>
      </c>
      <c r="D22" s="373">
        <v>1039</v>
      </c>
      <c r="E22" s="373">
        <v>1</v>
      </c>
      <c r="F22" s="373">
        <v>78</v>
      </c>
      <c r="G22" s="373" t="s">
        <v>140</v>
      </c>
      <c r="H22" s="373" t="s">
        <v>140</v>
      </c>
      <c r="I22" s="373" t="s">
        <v>140</v>
      </c>
      <c r="J22" s="373" t="s">
        <v>140</v>
      </c>
      <c r="K22" s="375" t="s">
        <v>140</v>
      </c>
      <c r="L22" s="201"/>
    </row>
    <row r="23" spans="1:12" ht="36" customHeight="1" thickBot="1">
      <c r="A23" s="642" t="s">
        <v>201</v>
      </c>
      <c r="B23" s="643"/>
      <c r="C23" s="374">
        <v>272</v>
      </c>
      <c r="D23" s="374">
        <v>40</v>
      </c>
      <c r="E23" s="374">
        <v>5</v>
      </c>
      <c r="F23" s="374">
        <v>53</v>
      </c>
      <c r="G23" s="374" t="s">
        <v>140</v>
      </c>
      <c r="H23" s="374">
        <v>2</v>
      </c>
      <c r="I23" s="374">
        <v>12</v>
      </c>
      <c r="J23" s="374">
        <v>7</v>
      </c>
      <c r="K23" s="376" t="s">
        <v>140</v>
      </c>
      <c r="L23" s="201"/>
    </row>
    <row r="24" spans="1:12" ht="25.5" customHeight="1">
      <c r="A24" s="441" t="s">
        <v>1050</v>
      </c>
      <c r="C24" s="436"/>
      <c r="D24" s="438"/>
      <c r="E24" s="438"/>
    </row>
  </sheetData>
  <mergeCells count="11">
    <mergeCell ref="A1:K1"/>
    <mergeCell ref="A2:K2"/>
    <mergeCell ref="A3:B4"/>
    <mergeCell ref="C3:C4"/>
    <mergeCell ref="D3:F3"/>
    <mergeCell ref="A15:B15"/>
    <mergeCell ref="A23:B23"/>
    <mergeCell ref="A5:B5"/>
    <mergeCell ref="A6:B6"/>
    <mergeCell ref="A7:B7"/>
    <mergeCell ref="A11:B11"/>
  </mergeCells>
  <phoneticPr fontId="4"/>
  <pageMargins left="0.78740157480314965" right="0.78740157480314965" top="0.78740157480314965" bottom="0.59055118110236227" header="0.51181102362204722" footer="0.31496062992125984"/>
  <pageSetup paperSize="9" firstPageNumber="42" orientation="portrait" useFirstPageNumber="1" r:id="rId1"/>
  <headerFooter alignWithMargins="0">
    <oddFooter>&amp;C&amp;"ＭＳ 明朝,標準"-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view="pageBreakPreview" topLeftCell="A37" zoomScaleNormal="100" zoomScaleSheetLayoutView="100" workbookViewId="0">
      <selection activeCell="K51" sqref="K51"/>
    </sheetView>
  </sheetViews>
  <sheetFormatPr defaultRowHeight="13.5"/>
  <cols>
    <col min="1" max="9" width="9.625" customWidth="1"/>
  </cols>
  <sheetData>
    <row r="1" spans="1:3"/>
    <row r="3" spans="1:3">
      <c r="A3" t="s">
        <v>895</v>
      </c>
      <c r="B3" s="230">
        <f>ROUNDDOWN(C3/$C$12*100,1)</f>
        <v>48.4</v>
      </c>
      <c r="C3">
        <v>5099</v>
      </c>
    </row>
    <row r="4" spans="1:3">
      <c r="A4" t="s">
        <v>896</v>
      </c>
      <c r="B4" s="230">
        <f>ROUND(C4/$C$12*100,1)</f>
        <v>1.5</v>
      </c>
      <c r="C4">
        <v>155</v>
      </c>
    </row>
    <row r="5" spans="1:3">
      <c r="A5" t="s">
        <v>897</v>
      </c>
      <c r="B5" s="230">
        <f t="shared" ref="B5:B11" si="0">ROUND(C5/$C$12*100,1)</f>
        <v>24.2</v>
      </c>
      <c r="C5">
        <v>2546</v>
      </c>
    </row>
    <row r="6" spans="1:3">
      <c r="A6" t="s">
        <v>774</v>
      </c>
      <c r="B6" s="230">
        <f t="shared" si="0"/>
        <v>5</v>
      </c>
      <c r="C6">
        <v>527</v>
      </c>
    </row>
    <row r="7" spans="1:3">
      <c r="A7" t="s">
        <v>775</v>
      </c>
      <c r="B7" s="230">
        <f t="shared" si="0"/>
        <v>3.2</v>
      </c>
      <c r="C7">
        <v>334</v>
      </c>
    </row>
    <row r="8" spans="1:3">
      <c r="A8" t="s">
        <v>776</v>
      </c>
      <c r="B8" s="230">
        <f t="shared" si="0"/>
        <v>6.8</v>
      </c>
      <c r="C8">
        <v>719</v>
      </c>
    </row>
    <row r="9" spans="1:3">
      <c r="A9" t="s">
        <v>777</v>
      </c>
      <c r="B9" s="230">
        <f t="shared" si="0"/>
        <v>9.1</v>
      </c>
      <c r="C9">
        <v>961</v>
      </c>
    </row>
    <row r="10" spans="1:3">
      <c r="A10" t="s">
        <v>778</v>
      </c>
      <c r="B10" s="230">
        <f t="shared" si="0"/>
        <v>0.3</v>
      </c>
      <c r="C10">
        <v>28</v>
      </c>
    </row>
    <row r="11" spans="1:3">
      <c r="A11" t="s">
        <v>898</v>
      </c>
      <c r="B11" s="230">
        <f t="shared" si="0"/>
        <v>1.5</v>
      </c>
      <c r="C11">
        <v>155</v>
      </c>
    </row>
    <row r="12" spans="1:3">
      <c r="B12" s="230">
        <f>SUM(B3:B11)</f>
        <v>99.999999999999986</v>
      </c>
      <c r="C12">
        <f>SUM(C3:C11)</f>
        <v>10524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43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view="pageBreakPreview" topLeftCell="A40" zoomScaleNormal="100" zoomScaleSheetLayoutView="100" workbookViewId="0">
      <selection activeCell="A2" sqref="A2:XFD2"/>
    </sheetView>
  </sheetViews>
  <sheetFormatPr defaultRowHeight="13.5"/>
  <cols>
    <col min="1" max="1" width="19.25" customWidth="1"/>
    <col min="2" max="15" width="10.875" customWidth="1"/>
  </cols>
  <sheetData>
    <row r="1" spans="1:16" ht="22.5" customHeight="1">
      <c r="A1" s="505" t="s">
        <v>802</v>
      </c>
      <c r="B1" s="505"/>
      <c r="C1" s="505"/>
      <c r="D1" s="505"/>
      <c r="E1" s="505"/>
      <c r="F1" s="505"/>
      <c r="J1" s="653"/>
      <c r="K1" s="653"/>
      <c r="L1" s="653"/>
      <c r="M1" s="653"/>
      <c r="N1" s="653"/>
      <c r="O1" s="653"/>
    </row>
    <row r="2" spans="1:16" ht="15" customHeight="1" thickBot="1">
      <c r="A2" s="472"/>
      <c r="B2" s="472"/>
      <c r="C2" s="472"/>
      <c r="D2" s="472"/>
      <c r="E2" s="472"/>
      <c r="F2" s="472"/>
      <c r="J2" s="456" t="s">
        <v>803</v>
      </c>
      <c r="K2" s="456"/>
      <c r="L2" s="456"/>
      <c r="M2" s="456"/>
      <c r="N2" s="456"/>
      <c r="O2" s="456"/>
    </row>
    <row r="3" spans="1:16" ht="13.5" customHeight="1">
      <c r="A3" s="115"/>
      <c r="B3" s="508" t="s">
        <v>267</v>
      </c>
      <c r="C3" s="508"/>
      <c r="D3" s="508"/>
      <c r="E3" s="508"/>
      <c r="F3" s="508"/>
      <c r="G3" s="508"/>
      <c r="H3" s="508" t="s">
        <v>268</v>
      </c>
      <c r="I3" s="508"/>
      <c r="J3" s="508"/>
      <c r="K3" s="508"/>
      <c r="L3" s="508"/>
      <c r="M3" s="508" t="s">
        <v>269</v>
      </c>
      <c r="N3" s="508"/>
      <c r="O3" s="656"/>
      <c r="P3" s="3"/>
    </row>
    <row r="4" spans="1:16" ht="13.5" customHeight="1">
      <c r="A4" s="88" t="s">
        <v>552</v>
      </c>
      <c r="B4" s="468" t="s">
        <v>271</v>
      </c>
      <c r="C4" s="510" t="s">
        <v>270</v>
      </c>
      <c r="D4" s="510"/>
      <c r="E4" s="510"/>
      <c r="F4" s="510"/>
      <c r="G4" s="468" t="s">
        <v>218</v>
      </c>
      <c r="H4" s="468" t="s">
        <v>295</v>
      </c>
      <c r="I4" s="510" t="s">
        <v>270</v>
      </c>
      <c r="J4" s="510"/>
      <c r="K4" s="510"/>
      <c r="L4" s="468" t="s">
        <v>218</v>
      </c>
      <c r="M4" s="468" t="s">
        <v>21</v>
      </c>
      <c r="N4" s="468" t="s">
        <v>234</v>
      </c>
      <c r="O4" s="654" t="s">
        <v>409</v>
      </c>
      <c r="P4" s="3"/>
    </row>
    <row r="5" spans="1:16" ht="13.5" customHeight="1">
      <c r="A5" s="62"/>
      <c r="B5" s="651"/>
      <c r="C5" s="86" t="s">
        <v>294</v>
      </c>
      <c r="D5" s="86" t="s">
        <v>268</v>
      </c>
      <c r="E5" s="86" t="s">
        <v>269</v>
      </c>
      <c r="F5" s="86" t="s">
        <v>292</v>
      </c>
      <c r="G5" s="651"/>
      <c r="H5" s="651"/>
      <c r="I5" s="86" t="s">
        <v>296</v>
      </c>
      <c r="J5" s="86" t="s">
        <v>297</v>
      </c>
      <c r="K5" s="86" t="s">
        <v>298</v>
      </c>
      <c r="L5" s="651"/>
      <c r="M5" s="651"/>
      <c r="N5" s="651"/>
      <c r="O5" s="655"/>
      <c r="P5" s="3"/>
    </row>
    <row r="6" spans="1:16" ht="7.5" customHeight="1">
      <c r="A6" s="38"/>
      <c r="B6" s="39" t="s">
        <v>300</v>
      </c>
      <c r="C6" s="39" t="s">
        <v>212</v>
      </c>
      <c r="D6" s="39" t="s">
        <v>23</v>
      </c>
      <c r="E6" s="39" t="s">
        <v>23</v>
      </c>
      <c r="F6" s="39" t="s">
        <v>23</v>
      </c>
      <c r="G6" s="39" t="s">
        <v>299</v>
      </c>
      <c r="H6" s="39" t="s">
        <v>23</v>
      </c>
      <c r="I6" s="39" t="s">
        <v>23</v>
      </c>
      <c r="J6" s="39" t="s">
        <v>23</v>
      </c>
      <c r="K6" s="39" t="s">
        <v>23</v>
      </c>
      <c r="L6" s="39" t="s">
        <v>23</v>
      </c>
      <c r="M6" s="39" t="s">
        <v>23</v>
      </c>
      <c r="N6" s="39" t="s">
        <v>23</v>
      </c>
      <c r="O6" s="40" t="s">
        <v>23</v>
      </c>
      <c r="P6" s="3"/>
    </row>
    <row r="7" spans="1:16" ht="13.5" customHeight="1">
      <c r="A7" s="105" t="s">
        <v>492</v>
      </c>
      <c r="B7" s="101">
        <v>11258</v>
      </c>
      <c r="C7" s="101">
        <v>9073</v>
      </c>
      <c r="D7" s="101">
        <v>8615</v>
      </c>
      <c r="E7" s="101">
        <v>458</v>
      </c>
      <c r="F7" s="101" t="s">
        <v>158</v>
      </c>
      <c r="G7" s="101">
        <v>2089</v>
      </c>
      <c r="H7" s="101">
        <v>10524</v>
      </c>
      <c r="I7" s="101">
        <v>8615</v>
      </c>
      <c r="J7" s="101">
        <v>1856</v>
      </c>
      <c r="K7" s="101">
        <v>6759</v>
      </c>
      <c r="L7" s="101">
        <v>1813</v>
      </c>
      <c r="M7" s="101">
        <v>734</v>
      </c>
      <c r="N7" s="101">
        <v>458</v>
      </c>
      <c r="O7" s="102">
        <v>276</v>
      </c>
      <c r="P7" s="3"/>
    </row>
    <row r="8" spans="1:16" ht="15" customHeight="1">
      <c r="A8" s="116" t="s">
        <v>219</v>
      </c>
      <c r="B8" s="101">
        <v>820</v>
      </c>
      <c r="C8" s="101">
        <v>571</v>
      </c>
      <c r="D8" s="101">
        <v>122</v>
      </c>
      <c r="E8" s="101">
        <v>449</v>
      </c>
      <c r="F8" s="101" t="s">
        <v>158</v>
      </c>
      <c r="G8" s="101">
        <v>248</v>
      </c>
      <c r="H8" s="101">
        <v>141</v>
      </c>
      <c r="I8" s="101">
        <v>122</v>
      </c>
      <c r="J8" s="101">
        <v>7</v>
      </c>
      <c r="K8" s="101">
        <v>115</v>
      </c>
      <c r="L8" s="101">
        <v>18</v>
      </c>
      <c r="M8" s="101">
        <v>679</v>
      </c>
      <c r="N8" s="101">
        <v>449</v>
      </c>
      <c r="O8" s="102">
        <v>230</v>
      </c>
      <c r="P8" s="3"/>
    </row>
    <row r="9" spans="1:16" ht="15" customHeight="1">
      <c r="A9" s="116" t="s">
        <v>220</v>
      </c>
      <c r="B9" s="101">
        <v>718</v>
      </c>
      <c r="C9" s="101">
        <v>529</v>
      </c>
      <c r="D9" s="101">
        <v>524</v>
      </c>
      <c r="E9" s="101">
        <v>5</v>
      </c>
      <c r="F9" s="101" t="s">
        <v>158</v>
      </c>
      <c r="G9" s="101">
        <v>176</v>
      </c>
      <c r="H9" s="101">
        <v>673</v>
      </c>
      <c r="I9" s="101">
        <v>524</v>
      </c>
      <c r="J9" s="101">
        <v>42</v>
      </c>
      <c r="K9" s="101">
        <v>482</v>
      </c>
      <c r="L9" s="101">
        <v>136</v>
      </c>
      <c r="M9" s="101">
        <v>45</v>
      </c>
      <c r="N9" s="101">
        <v>5</v>
      </c>
      <c r="O9" s="102">
        <v>40</v>
      </c>
      <c r="P9" s="3"/>
    </row>
    <row r="10" spans="1:16" ht="15" customHeight="1">
      <c r="A10" s="116" t="s">
        <v>221</v>
      </c>
      <c r="B10" s="101">
        <v>784</v>
      </c>
      <c r="C10" s="101">
        <v>639</v>
      </c>
      <c r="D10" s="101">
        <v>639</v>
      </c>
      <c r="E10" s="101" t="s">
        <v>158</v>
      </c>
      <c r="F10" s="101" t="s">
        <v>158</v>
      </c>
      <c r="G10" s="101">
        <v>133</v>
      </c>
      <c r="H10" s="101">
        <v>784</v>
      </c>
      <c r="I10" s="101">
        <v>639</v>
      </c>
      <c r="J10" s="101">
        <v>65</v>
      </c>
      <c r="K10" s="101">
        <v>574</v>
      </c>
      <c r="L10" s="101">
        <v>133</v>
      </c>
      <c r="M10" s="101" t="s">
        <v>158</v>
      </c>
      <c r="N10" s="101" t="s">
        <v>158</v>
      </c>
      <c r="O10" s="102" t="s">
        <v>158</v>
      </c>
      <c r="P10" s="3"/>
    </row>
    <row r="11" spans="1:16" ht="15" customHeight="1">
      <c r="A11" s="116" t="s">
        <v>222</v>
      </c>
      <c r="B11" s="101">
        <v>909</v>
      </c>
      <c r="C11" s="101">
        <v>709</v>
      </c>
      <c r="D11" s="101">
        <v>709</v>
      </c>
      <c r="E11" s="101" t="s">
        <v>158</v>
      </c>
      <c r="F11" s="101" t="s">
        <v>158</v>
      </c>
      <c r="G11" s="101">
        <v>189</v>
      </c>
      <c r="H11" s="101">
        <v>909</v>
      </c>
      <c r="I11" s="101">
        <v>709</v>
      </c>
      <c r="J11" s="101">
        <v>95</v>
      </c>
      <c r="K11" s="101">
        <v>614</v>
      </c>
      <c r="L11" s="101">
        <v>189</v>
      </c>
      <c r="M11" s="101" t="s">
        <v>158</v>
      </c>
      <c r="N11" s="101" t="s">
        <v>158</v>
      </c>
      <c r="O11" s="102" t="s">
        <v>158</v>
      </c>
      <c r="P11" s="3"/>
    </row>
    <row r="12" spans="1:16" ht="15" customHeight="1">
      <c r="A12" s="116" t="s">
        <v>223</v>
      </c>
      <c r="B12" s="101">
        <v>1054</v>
      </c>
      <c r="C12" s="101">
        <v>814</v>
      </c>
      <c r="D12" s="101">
        <v>813</v>
      </c>
      <c r="E12" s="101">
        <v>1</v>
      </c>
      <c r="F12" s="101" t="s">
        <v>158</v>
      </c>
      <c r="G12" s="101">
        <v>226</v>
      </c>
      <c r="H12" s="101">
        <v>1049</v>
      </c>
      <c r="I12" s="101">
        <v>813</v>
      </c>
      <c r="J12" s="101">
        <v>107</v>
      </c>
      <c r="K12" s="101">
        <v>706</v>
      </c>
      <c r="L12" s="101">
        <v>222</v>
      </c>
      <c r="M12" s="101">
        <v>5</v>
      </c>
      <c r="N12" s="101">
        <v>1</v>
      </c>
      <c r="O12" s="102">
        <v>4</v>
      </c>
      <c r="P12" s="3"/>
    </row>
    <row r="13" spans="1:16" ht="15" customHeight="1">
      <c r="A13" s="116" t="s">
        <v>224</v>
      </c>
      <c r="B13" s="101">
        <v>1014</v>
      </c>
      <c r="C13" s="101">
        <v>804</v>
      </c>
      <c r="D13" s="101">
        <v>804</v>
      </c>
      <c r="E13" s="101" t="s">
        <v>158</v>
      </c>
      <c r="F13" s="101" t="s">
        <v>158</v>
      </c>
      <c r="G13" s="101">
        <v>199</v>
      </c>
      <c r="H13" s="101">
        <v>1014</v>
      </c>
      <c r="I13" s="101">
        <v>804</v>
      </c>
      <c r="J13" s="101">
        <v>107</v>
      </c>
      <c r="K13" s="101">
        <v>697</v>
      </c>
      <c r="L13" s="101">
        <v>199</v>
      </c>
      <c r="M13" s="101" t="s">
        <v>158</v>
      </c>
      <c r="N13" s="101" t="s">
        <v>158</v>
      </c>
      <c r="O13" s="102" t="s">
        <v>158</v>
      </c>
      <c r="P13" s="3"/>
    </row>
    <row r="14" spans="1:16" ht="15" customHeight="1">
      <c r="A14" s="116" t="s">
        <v>225</v>
      </c>
      <c r="B14" s="101">
        <v>1207</v>
      </c>
      <c r="C14" s="101">
        <v>987</v>
      </c>
      <c r="D14" s="101">
        <v>987</v>
      </c>
      <c r="E14" s="101" t="s">
        <v>158</v>
      </c>
      <c r="F14" s="101" t="s">
        <v>158</v>
      </c>
      <c r="G14" s="101">
        <v>212</v>
      </c>
      <c r="H14" s="101">
        <v>1207</v>
      </c>
      <c r="I14" s="101">
        <v>987</v>
      </c>
      <c r="J14" s="101">
        <v>184</v>
      </c>
      <c r="K14" s="101">
        <v>803</v>
      </c>
      <c r="L14" s="101">
        <v>212</v>
      </c>
      <c r="M14" s="101" t="s">
        <v>158</v>
      </c>
      <c r="N14" s="101" t="s">
        <v>158</v>
      </c>
      <c r="O14" s="102" t="s">
        <v>158</v>
      </c>
      <c r="P14" s="3"/>
    </row>
    <row r="15" spans="1:16" ht="15" customHeight="1">
      <c r="A15" s="116" t="s">
        <v>226</v>
      </c>
      <c r="B15" s="101">
        <v>1190</v>
      </c>
      <c r="C15" s="101">
        <v>1007</v>
      </c>
      <c r="D15" s="101">
        <v>1007</v>
      </c>
      <c r="E15" s="101" t="s">
        <v>158</v>
      </c>
      <c r="F15" s="101" t="s">
        <v>158</v>
      </c>
      <c r="G15" s="101">
        <v>176</v>
      </c>
      <c r="H15" s="101">
        <v>1190</v>
      </c>
      <c r="I15" s="101">
        <v>1007</v>
      </c>
      <c r="J15" s="101">
        <v>205</v>
      </c>
      <c r="K15" s="101">
        <v>802</v>
      </c>
      <c r="L15" s="101">
        <v>176</v>
      </c>
      <c r="M15" s="101" t="s">
        <v>158</v>
      </c>
      <c r="N15" s="101" t="s">
        <v>158</v>
      </c>
      <c r="O15" s="102" t="s">
        <v>158</v>
      </c>
      <c r="P15" s="3"/>
    </row>
    <row r="16" spans="1:16" ht="15" customHeight="1">
      <c r="A16" s="116" t="s">
        <v>227</v>
      </c>
      <c r="B16" s="101">
        <v>1265</v>
      </c>
      <c r="C16" s="101">
        <v>1028</v>
      </c>
      <c r="D16" s="101">
        <v>1028</v>
      </c>
      <c r="E16" s="101" t="s">
        <v>158</v>
      </c>
      <c r="F16" s="101" t="s">
        <v>158</v>
      </c>
      <c r="G16" s="101">
        <v>227</v>
      </c>
      <c r="H16" s="101">
        <v>1264</v>
      </c>
      <c r="I16" s="101">
        <v>1028</v>
      </c>
      <c r="J16" s="101">
        <v>241</v>
      </c>
      <c r="K16" s="101">
        <v>787</v>
      </c>
      <c r="L16" s="101">
        <v>226</v>
      </c>
      <c r="M16" s="101">
        <v>1</v>
      </c>
      <c r="N16" s="101" t="s">
        <v>158</v>
      </c>
      <c r="O16" s="102">
        <v>1</v>
      </c>
      <c r="P16" s="3"/>
    </row>
    <row r="17" spans="1:16" ht="15" customHeight="1">
      <c r="A17" s="116" t="s">
        <v>228</v>
      </c>
      <c r="B17" s="101">
        <v>1190</v>
      </c>
      <c r="C17" s="101">
        <v>971</v>
      </c>
      <c r="D17" s="101">
        <v>971</v>
      </c>
      <c r="E17" s="101" t="s">
        <v>158</v>
      </c>
      <c r="F17" s="101" t="s">
        <v>158</v>
      </c>
      <c r="G17" s="101">
        <v>213</v>
      </c>
      <c r="H17" s="101">
        <v>1190</v>
      </c>
      <c r="I17" s="101">
        <v>971</v>
      </c>
      <c r="J17" s="101">
        <v>264</v>
      </c>
      <c r="K17" s="101">
        <v>707</v>
      </c>
      <c r="L17" s="101">
        <v>213</v>
      </c>
      <c r="M17" s="101" t="s">
        <v>158</v>
      </c>
      <c r="N17" s="101" t="s">
        <v>158</v>
      </c>
      <c r="O17" s="102" t="s">
        <v>158</v>
      </c>
      <c r="P17" s="3"/>
    </row>
    <row r="18" spans="1:16" ht="15" customHeight="1">
      <c r="A18" s="116" t="s">
        <v>229</v>
      </c>
      <c r="B18" s="101">
        <v>511</v>
      </c>
      <c r="C18" s="101">
        <v>452</v>
      </c>
      <c r="D18" s="101">
        <v>451</v>
      </c>
      <c r="E18" s="101">
        <v>1</v>
      </c>
      <c r="F18" s="101" t="s">
        <v>158</v>
      </c>
      <c r="G18" s="101">
        <v>56</v>
      </c>
      <c r="H18" s="101">
        <v>509</v>
      </c>
      <c r="I18" s="101">
        <v>451</v>
      </c>
      <c r="J18" s="101">
        <v>165</v>
      </c>
      <c r="K18" s="101">
        <v>286</v>
      </c>
      <c r="L18" s="101">
        <v>55</v>
      </c>
      <c r="M18" s="101">
        <v>2</v>
      </c>
      <c r="N18" s="101">
        <v>1</v>
      </c>
      <c r="O18" s="102">
        <v>1</v>
      </c>
      <c r="P18" s="3"/>
    </row>
    <row r="19" spans="1:16" ht="15" customHeight="1">
      <c r="A19" s="116" t="s">
        <v>230</v>
      </c>
      <c r="B19" s="101">
        <v>300</v>
      </c>
      <c r="C19" s="101">
        <v>276</v>
      </c>
      <c r="D19" s="101">
        <v>275</v>
      </c>
      <c r="E19" s="101">
        <v>1</v>
      </c>
      <c r="F19" s="101" t="s">
        <v>158</v>
      </c>
      <c r="G19" s="101">
        <v>24</v>
      </c>
      <c r="H19" s="101">
        <v>299</v>
      </c>
      <c r="I19" s="101">
        <v>275</v>
      </c>
      <c r="J19" s="101">
        <v>153</v>
      </c>
      <c r="K19" s="101">
        <v>122</v>
      </c>
      <c r="L19" s="101">
        <v>24</v>
      </c>
      <c r="M19" s="101">
        <v>1</v>
      </c>
      <c r="N19" s="101">
        <v>1</v>
      </c>
      <c r="O19" s="102" t="s">
        <v>158</v>
      </c>
      <c r="P19" s="3"/>
    </row>
    <row r="20" spans="1:16" ht="15" customHeight="1">
      <c r="A20" s="116" t="s">
        <v>231</v>
      </c>
      <c r="B20" s="101">
        <v>194</v>
      </c>
      <c r="C20" s="101">
        <v>188</v>
      </c>
      <c r="D20" s="101">
        <v>188</v>
      </c>
      <c r="E20" s="101" t="s">
        <v>158</v>
      </c>
      <c r="F20" s="101" t="s">
        <v>158</v>
      </c>
      <c r="G20" s="101">
        <v>6</v>
      </c>
      <c r="H20" s="101">
        <v>194</v>
      </c>
      <c r="I20" s="101">
        <v>188</v>
      </c>
      <c r="J20" s="101">
        <v>142</v>
      </c>
      <c r="K20" s="101">
        <v>46</v>
      </c>
      <c r="L20" s="101">
        <v>6</v>
      </c>
      <c r="M20" s="101" t="s">
        <v>158</v>
      </c>
      <c r="N20" s="101" t="s">
        <v>158</v>
      </c>
      <c r="O20" s="102" t="s">
        <v>158</v>
      </c>
      <c r="P20" s="3"/>
    </row>
    <row r="21" spans="1:16" ht="15" customHeight="1">
      <c r="A21" s="116" t="s">
        <v>232</v>
      </c>
      <c r="B21" s="101">
        <v>74</v>
      </c>
      <c r="C21" s="101">
        <v>70</v>
      </c>
      <c r="D21" s="101">
        <v>69</v>
      </c>
      <c r="E21" s="101">
        <v>1</v>
      </c>
      <c r="F21" s="101" t="s">
        <v>158</v>
      </c>
      <c r="G21" s="101">
        <v>4</v>
      </c>
      <c r="H21" s="101">
        <v>73</v>
      </c>
      <c r="I21" s="101">
        <v>69</v>
      </c>
      <c r="J21" s="101">
        <v>56</v>
      </c>
      <c r="K21" s="101">
        <v>13</v>
      </c>
      <c r="L21" s="101">
        <v>4</v>
      </c>
      <c r="M21" s="101">
        <v>1</v>
      </c>
      <c r="N21" s="101">
        <v>1</v>
      </c>
      <c r="O21" s="102" t="s">
        <v>158</v>
      </c>
      <c r="P21" s="3"/>
    </row>
    <row r="22" spans="1:16" ht="15" customHeight="1">
      <c r="A22" s="117" t="s">
        <v>233</v>
      </c>
      <c r="B22" s="58">
        <v>28</v>
      </c>
      <c r="C22" s="58">
        <v>28</v>
      </c>
      <c r="D22" s="58">
        <v>28</v>
      </c>
      <c r="E22" s="58" t="s">
        <v>158</v>
      </c>
      <c r="F22" s="391" t="s">
        <v>158</v>
      </c>
      <c r="G22" s="391" t="s">
        <v>158</v>
      </c>
      <c r="H22" s="58">
        <v>28</v>
      </c>
      <c r="I22" s="58">
        <v>28</v>
      </c>
      <c r="J22" s="58">
        <v>23</v>
      </c>
      <c r="K22" s="58">
        <v>5</v>
      </c>
      <c r="L22" s="391" t="s">
        <v>158</v>
      </c>
      <c r="M22" s="58" t="s">
        <v>158</v>
      </c>
      <c r="N22" s="58" t="s">
        <v>158</v>
      </c>
      <c r="O22" s="59" t="s">
        <v>158</v>
      </c>
      <c r="P22" s="3"/>
    </row>
    <row r="23" spans="1:16" ht="15.75" customHeight="1">
      <c r="A23" s="103" t="s">
        <v>490</v>
      </c>
      <c r="B23" s="81">
        <v>6421</v>
      </c>
      <c r="C23" s="81">
        <v>4991</v>
      </c>
      <c r="D23" s="81">
        <v>4753</v>
      </c>
      <c r="E23" s="81">
        <v>238</v>
      </c>
      <c r="F23" s="81" t="s">
        <v>158</v>
      </c>
      <c r="G23" s="81">
        <v>1363</v>
      </c>
      <c r="H23" s="81">
        <v>6027</v>
      </c>
      <c r="I23" s="81">
        <v>4753</v>
      </c>
      <c r="J23" s="81">
        <v>983</v>
      </c>
      <c r="K23" s="81">
        <v>3770</v>
      </c>
      <c r="L23" s="81">
        <v>1207</v>
      </c>
      <c r="M23" s="81">
        <v>394</v>
      </c>
      <c r="N23" s="81">
        <v>238</v>
      </c>
      <c r="O23" s="82">
        <v>156</v>
      </c>
      <c r="P23" s="3"/>
    </row>
    <row r="24" spans="1:16" ht="15" customHeight="1">
      <c r="A24" s="116" t="s">
        <v>219</v>
      </c>
      <c r="B24" s="101">
        <v>436</v>
      </c>
      <c r="C24" s="101">
        <v>301</v>
      </c>
      <c r="D24" s="101">
        <v>69</v>
      </c>
      <c r="E24" s="101">
        <v>232</v>
      </c>
      <c r="F24" s="101" t="s">
        <v>158</v>
      </c>
      <c r="G24" s="101">
        <v>135</v>
      </c>
      <c r="H24" s="101">
        <v>76</v>
      </c>
      <c r="I24" s="101">
        <v>69</v>
      </c>
      <c r="J24" s="101">
        <v>3</v>
      </c>
      <c r="K24" s="101">
        <v>66</v>
      </c>
      <c r="L24" s="101">
        <v>7</v>
      </c>
      <c r="M24" s="101">
        <v>360</v>
      </c>
      <c r="N24" s="101">
        <v>232</v>
      </c>
      <c r="O24" s="102">
        <v>128</v>
      </c>
      <c r="P24" s="3"/>
    </row>
    <row r="25" spans="1:16" ht="15" customHeight="1">
      <c r="A25" s="116" t="s">
        <v>220</v>
      </c>
      <c r="B25" s="101">
        <v>460</v>
      </c>
      <c r="C25" s="101">
        <v>351</v>
      </c>
      <c r="D25" s="101">
        <v>346</v>
      </c>
      <c r="E25" s="101">
        <v>5</v>
      </c>
      <c r="F25" s="101" t="s">
        <v>158</v>
      </c>
      <c r="G25" s="101">
        <v>100</v>
      </c>
      <c r="H25" s="101">
        <v>429</v>
      </c>
      <c r="I25" s="101">
        <v>346</v>
      </c>
      <c r="J25" s="101">
        <v>31</v>
      </c>
      <c r="K25" s="101">
        <v>315</v>
      </c>
      <c r="L25" s="101">
        <v>74</v>
      </c>
      <c r="M25" s="101">
        <v>31</v>
      </c>
      <c r="N25" s="101">
        <v>5</v>
      </c>
      <c r="O25" s="102">
        <v>26</v>
      </c>
      <c r="P25" s="3"/>
    </row>
    <row r="26" spans="1:16" ht="15" customHeight="1">
      <c r="A26" s="116" t="s">
        <v>221</v>
      </c>
      <c r="B26" s="101">
        <v>496</v>
      </c>
      <c r="C26" s="101">
        <v>401</v>
      </c>
      <c r="D26" s="101">
        <v>401</v>
      </c>
      <c r="E26" s="101" t="s">
        <v>158</v>
      </c>
      <c r="F26" s="101" t="s">
        <v>158</v>
      </c>
      <c r="G26" s="101">
        <v>86</v>
      </c>
      <c r="H26" s="101">
        <v>496</v>
      </c>
      <c r="I26" s="101">
        <v>401</v>
      </c>
      <c r="J26" s="101">
        <v>44</v>
      </c>
      <c r="K26" s="101">
        <v>357</v>
      </c>
      <c r="L26" s="101">
        <v>86</v>
      </c>
      <c r="M26" s="101" t="s">
        <v>158</v>
      </c>
      <c r="N26" s="101" t="s">
        <v>158</v>
      </c>
      <c r="O26" s="102" t="s">
        <v>158</v>
      </c>
      <c r="P26" s="3"/>
    </row>
    <row r="27" spans="1:16" ht="15" customHeight="1">
      <c r="A27" s="116" t="s">
        <v>222</v>
      </c>
      <c r="B27" s="101">
        <v>542</v>
      </c>
      <c r="C27" s="101">
        <v>418</v>
      </c>
      <c r="D27" s="101">
        <v>418</v>
      </c>
      <c r="E27" s="101" t="s">
        <v>158</v>
      </c>
      <c r="F27" s="101" t="s">
        <v>158</v>
      </c>
      <c r="G27" s="101">
        <v>117</v>
      </c>
      <c r="H27" s="101">
        <v>542</v>
      </c>
      <c r="I27" s="101">
        <v>418</v>
      </c>
      <c r="J27" s="101">
        <v>53</v>
      </c>
      <c r="K27" s="101">
        <v>365</v>
      </c>
      <c r="L27" s="101">
        <v>117</v>
      </c>
      <c r="M27" s="101" t="s">
        <v>158</v>
      </c>
      <c r="N27" s="101" t="s">
        <v>158</v>
      </c>
      <c r="O27" s="102" t="s">
        <v>158</v>
      </c>
      <c r="P27" s="3"/>
    </row>
    <row r="28" spans="1:16" ht="15" customHeight="1">
      <c r="A28" s="116" t="s">
        <v>223</v>
      </c>
      <c r="B28" s="101">
        <v>617</v>
      </c>
      <c r="C28" s="101">
        <v>451</v>
      </c>
      <c r="D28" s="101">
        <v>451</v>
      </c>
      <c r="E28" s="101" t="s">
        <v>158</v>
      </c>
      <c r="F28" s="101" t="s">
        <v>158</v>
      </c>
      <c r="G28" s="101">
        <v>157</v>
      </c>
      <c r="H28" s="101">
        <v>616</v>
      </c>
      <c r="I28" s="101">
        <v>451</v>
      </c>
      <c r="J28" s="101">
        <v>56</v>
      </c>
      <c r="K28" s="101">
        <v>395</v>
      </c>
      <c r="L28" s="101">
        <v>156</v>
      </c>
      <c r="M28" s="101">
        <v>1</v>
      </c>
      <c r="N28" s="101" t="s">
        <v>158</v>
      </c>
      <c r="O28" s="102">
        <v>1</v>
      </c>
      <c r="P28" s="3"/>
    </row>
    <row r="29" spans="1:16" ht="15" customHeight="1">
      <c r="A29" s="116" t="s">
        <v>224</v>
      </c>
      <c r="B29" s="101">
        <v>563</v>
      </c>
      <c r="C29" s="101">
        <v>425</v>
      </c>
      <c r="D29" s="101">
        <v>425</v>
      </c>
      <c r="E29" s="101" t="s">
        <v>158</v>
      </c>
      <c r="F29" s="101" t="s">
        <v>158</v>
      </c>
      <c r="G29" s="101">
        <v>127</v>
      </c>
      <c r="H29" s="101">
        <v>563</v>
      </c>
      <c r="I29" s="101">
        <v>425</v>
      </c>
      <c r="J29" s="101">
        <v>63</v>
      </c>
      <c r="K29" s="101">
        <v>362</v>
      </c>
      <c r="L29" s="101">
        <v>127</v>
      </c>
      <c r="M29" s="101" t="s">
        <v>158</v>
      </c>
      <c r="N29" s="101" t="s">
        <v>158</v>
      </c>
      <c r="O29" s="102" t="s">
        <v>158</v>
      </c>
      <c r="P29" s="3"/>
    </row>
    <row r="30" spans="1:16" ht="15" customHeight="1">
      <c r="A30" s="116" t="s">
        <v>225</v>
      </c>
      <c r="B30" s="101">
        <v>643</v>
      </c>
      <c r="C30" s="101">
        <v>489</v>
      </c>
      <c r="D30" s="101">
        <v>489</v>
      </c>
      <c r="E30" s="101" t="s">
        <v>158</v>
      </c>
      <c r="F30" s="101" t="s">
        <v>158</v>
      </c>
      <c r="G30" s="101">
        <v>148</v>
      </c>
      <c r="H30" s="101">
        <v>643</v>
      </c>
      <c r="I30" s="101">
        <v>489</v>
      </c>
      <c r="J30" s="101">
        <v>98</v>
      </c>
      <c r="K30" s="101">
        <v>391</v>
      </c>
      <c r="L30" s="101">
        <v>148</v>
      </c>
      <c r="M30" s="101" t="s">
        <v>158</v>
      </c>
      <c r="N30" s="101" t="s">
        <v>158</v>
      </c>
      <c r="O30" s="102" t="s">
        <v>158</v>
      </c>
      <c r="P30" s="3"/>
    </row>
    <row r="31" spans="1:16" ht="15" customHeight="1">
      <c r="A31" s="116" t="s">
        <v>226</v>
      </c>
      <c r="B31" s="101">
        <v>654</v>
      </c>
      <c r="C31" s="101">
        <v>521</v>
      </c>
      <c r="D31" s="101">
        <v>521</v>
      </c>
      <c r="E31" s="101" t="s">
        <v>158</v>
      </c>
      <c r="F31" s="101" t="s">
        <v>158</v>
      </c>
      <c r="G31" s="101">
        <v>128</v>
      </c>
      <c r="H31" s="101">
        <v>654</v>
      </c>
      <c r="I31" s="101">
        <v>521</v>
      </c>
      <c r="J31" s="101">
        <v>105</v>
      </c>
      <c r="K31" s="101">
        <v>416</v>
      </c>
      <c r="L31" s="101">
        <v>128</v>
      </c>
      <c r="M31" s="101" t="s">
        <v>158</v>
      </c>
      <c r="N31" s="101" t="s">
        <v>158</v>
      </c>
      <c r="O31" s="102" t="s">
        <v>158</v>
      </c>
      <c r="P31" s="3"/>
    </row>
    <row r="32" spans="1:16" ht="15" customHeight="1">
      <c r="A32" s="116" t="s">
        <v>227</v>
      </c>
      <c r="B32" s="101">
        <v>716</v>
      </c>
      <c r="C32" s="101">
        <v>546</v>
      </c>
      <c r="D32" s="101">
        <v>546</v>
      </c>
      <c r="E32" s="101" t="s">
        <v>158</v>
      </c>
      <c r="F32" s="101" t="s">
        <v>158</v>
      </c>
      <c r="G32" s="101">
        <v>165</v>
      </c>
      <c r="H32" s="101">
        <v>715</v>
      </c>
      <c r="I32" s="101">
        <v>546</v>
      </c>
      <c r="J32" s="101">
        <v>124</v>
      </c>
      <c r="K32" s="101">
        <v>422</v>
      </c>
      <c r="L32" s="101">
        <v>164</v>
      </c>
      <c r="M32" s="101">
        <v>1</v>
      </c>
      <c r="N32" s="101" t="s">
        <v>158</v>
      </c>
      <c r="O32" s="102">
        <v>1</v>
      </c>
      <c r="P32" s="3"/>
    </row>
    <row r="33" spans="1:16" ht="15" customHeight="1">
      <c r="A33" s="116" t="s">
        <v>228</v>
      </c>
      <c r="B33" s="101">
        <v>669</v>
      </c>
      <c r="C33" s="101">
        <v>528</v>
      </c>
      <c r="D33" s="101">
        <v>528</v>
      </c>
      <c r="E33" s="101" t="s">
        <v>158</v>
      </c>
      <c r="F33" s="101" t="s">
        <v>158</v>
      </c>
      <c r="G33" s="101">
        <v>137</v>
      </c>
      <c r="H33" s="101">
        <v>669</v>
      </c>
      <c r="I33" s="101">
        <v>528</v>
      </c>
      <c r="J33" s="101">
        <v>136</v>
      </c>
      <c r="K33" s="101">
        <v>392</v>
      </c>
      <c r="L33" s="101">
        <v>137</v>
      </c>
      <c r="M33" s="101" t="s">
        <v>158</v>
      </c>
      <c r="N33" s="101" t="s">
        <v>158</v>
      </c>
      <c r="O33" s="102" t="s">
        <v>158</v>
      </c>
      <c r="P33" s="3"/>
    </row>
    <row r="34" spans="1:16" ht="15" customHeight="1">
      <c r="A34" s="116" t="s">
        <v>229</v>
      </c>
      <c r="B34" s="101">
        <v>289</v>
      </c>
      <c r="C34" s="101">
        <v>248</v>
      </c>
      <c r="D34" s="101">
        <v>248</v>
      </c>
      <c r="E34" s="101" t="s">
        <v>158</v>
      </c>
      <c r="F34" s="101" t="s">
        <v>158</v>
      </c>
      <c r="G34" s="101">
        <v>39</v>
      </c>
      <c r="H34" s="101">
        <v>289</v>
      </c>
      <c r="I34" s="101">
        <v>248</v>
      </c>
      <c r="J34" s="101">
        <v>77</v>
      </c>
      <c r="K34" s="101">
        <v>171</v>
      </c>
      <c r="L34" s="101">
        <v>39</v>
      </c>
      <c r="M34" s="101" t="s">
        <v>158</v>
      </c>
      <c r="N34" s="101" t="s">
        <v>158</v>
      </c>
      <c r="O34" s="102" t="s">
        <v>158</v>
      </c>
      <c r="P34" s="3"/>
    </row>
    <row r="35" spans="1:16" ht="15" customHeight="1">
      <c r="A35" s="116" t="s">
        <v>230</v>
      </c>
      <c r="B35" s="101">
        <v>167</v>
      </c>
      <c r="C35" s="101">
        <v>148</v>
      </c>
      <c r="D35" s="101">
        <v>147</v>
      </c>
      <c r="E35" s="101">
        <v>1</v>
      </c>
      <c r="F35" s="101" t="s">
        <v>158</v>
      </c>
      <c r="G35" s="101">
        <v>19</v>
      </c>
      <c r="H35" s="101">
        <v>166</v>
      </c>
      <c r="I35" s="101">
        <v>147</v>
      </c>
      <c r="J35" s="101">
        <v>72</v>
      </c>
      <c r="K35" s="101">
        <v>75</v>
      </c>
      <c r="L35" s="101">
        <v>19</v>
      </c>
      <c r="M35" s="101">
        <v>1</v>
      </c>
      <c r="N35" s="101">
        <v>1</v>
      </c>
      <c r="O35" s="102" t="s">
        <v>158</v>
      </c>
      <c r="P35" s="3"/>
    </row>
    <row r="36" spans="1:16" ht="15" customHeight="1">
      <c r="A36" s="116" t="s">
        <v>231</v>
      </c>
      <c r="B36" s="101">
        <v>114</v>
      </c>
      <c r="C36" s="101">
        <v>112</v>
      </c>
      <c r="D36" s="101">
        <v>112</v>
      </c>
      <c r="E36" s="101" t="s">
        <v>158</v>
      </c>
      <c r="F36" s="101" t="s">
        <v>158</v>
      </c>
      <c r="G36" s="101">
        <v>2</v>
      </c>
      <c r="H36" s="101">
        <v>114</v>
      </c>
      <c r="I36" s="101">
        <v>112</v>
      </c>
      <c r="J36" s="101">
        <v>80</v>
      </c>
      <c r="K36" s="101">
        <v>32</v>
      </c>
      <c r="L36" s="101">
        <v>2</v>
      </c>
      <c r="M36" s="101" t="s">
        <v>158</v>
      </c>
      <c r="N36" s="101" t="s">
        <v>158</v>
      </c>
      <c r="O36" s="102" t="s">
        <v>158</v>
      </c>
      <c r="P36" s="3"/>
    </row>
    <row r="37" spans="1:16" ht="15" customHeight="1">
      <c r="A37" s="116" t="s">
        <v>232</v>
      </c>
      <c r="B37" s="101">
        <v>43</v>
      </c>
      <c r="C37" s="101">
        <v>40</v>
      </c>
      <c r="D37" s="101">
        <v>40</v>
      </c>
      <c r="E37" s="101" t="s">
        <v>158</v>
      </c>
      <c r="F37" s="101" t="s">
        <v>158</v>
      </c>
      <c r="G37" s="101">
        <v>3</v>
      </c>
      <c r="H37" s="101">
        <v>43</v>
      </c>
      <c r="I37" s="101">
        <v>40</v>
      </c>
      <c r="J37" s="101">
        <v>30</v>
      </c>
      <c r="K37" s="101">
        <v>10</v>
      </c>
      <c r="L37" s="101">
        <v>3</v>
      </c>
      <c r="M37" s="101" t="s">
        <v>158</v>
      </c>
      <c r="N37" s="101" t="s">
        <v>158</v>
      </c>
      <c r="O37" s="102" t="s">
        <v>158</v>
      </c>
      <c r="P37" s="3"/>
    </row>
    <row r="38" spans="1:16" ht="15" customHeight="1">
      <c r="A38" s="117" t="s">
        <v>233</v>
      </c>
      <c r="B38" s="58">
        <v>12</v>
      </c>
      <c r="C38" s="58">
        <v>12</v>
      </c>
      <c r="D38" s="58">
        <v>12</v>
      </c>
      <c r="E38" s="58" t="s">
        <v>158</v>
      </c>
      <c r="F38" s="391" t="s">
        <v>158</v>
      </c>
      <c r="G38" s="58" t="s">
        <v>158</v>
      </c>
      <c r="H38" s="58">
        <v>12</v>
      </c>
      <c r="I38" s="58">
        <v>12</v>
      </c>
      <c r="J38" s="58">
        <v>11</v>
      </c>
      <c r="K38" s="58">
        <v>1</v>
      </c>
      <c r="L38" s="58" t="s">
        <v>158</v>
      </c>
      <c r="M38" s="58" t="s">
        <v>158</v>
      </c>
      <c r="N38" s="58" t="s">
        <v>158</v>
      </c>
      <c r="O38" s="59" t="s">
        <v>158</v>
      </c>
      <c r="P38" s="3"/>
    </row>
    <row r="39" spans="1:16" ht="15.75" customHeight="1">
      <c r="A39" s="103" t="s">
        <v>491</v>
      </c>
      <c r="B39" s="81">
        <v>4837</v>
      </c>
      <c r="C39" s="81">
        <v>4082</v>
      </c>
      <c r="D39" s="81">
        <v>3862</v>
      </c>
      <c r="E39" s="81">
        <v>220</v>
      </c>
      <c r="F39" s="81" t="s">
        <v>158</v>
      </c>
      <c r="G39" s="81">
        <v>726</v>
      </c>
      <c r="H39" s="81">
        <v>4497</v>
      </c>
      <c r="I39" s="81">
        <v>3862</v>
      </c>
      <c r="J39" s="81">
        <v>873</v>
      </c>
      <c r="K39" s="81">
        <v>2989</v>
      </c>
      <c r="L39" s="81">
        <v>606</v>
      </c>
      <c r="M39" s="81">
        <v>340</v>
      </c>
      <c r="N39" s="81">
        <v>220</v>
      </c>
      <c r="O39" s="82">
        <v>120</v>
      </c>
      <c r="P39" s="3"/>
    </row>
    <row r="40" spans="1:16" ht="15" customHeight="1">
      <c r="A40" s="116" t="s">
        <v>219</v>
      </c>
      <c r="B40" s="101">
        <v>384</v>
      </c>
      <c r="C40" s="101">
        <v>270</v>
      </c>
      <c r="D40" s="101">
        <v>53</v>
      </c>
      <c r="E40" s="101">
        <v>217</v>
      </c>
      <c r="F40" s="101" t="s">
        <v>158</v>
      </c>
      <c r="G40" s="101">
        <v>113</v>
      </c>
      <c r="H40" s="101">
        <v>65</v>
      </c>
      <c r="I40" s="101">
        <v>53</v>
      </c>
      <c r="J40" s="101">
        <v>4</v>
      </c>
      <c r="K40" s="101">
        <v>49</v>
      </c>
      <c r="L40" s="101">
        <v>11</v>
      </c>
      <c r="M40" s="101">
        <v>319</v>
      </c>
      <c r="N40" s="101">
        <v>217</v>
      </c>
      <c r="O40" s="102">
        <v>102</v>
      </c>
      <c r="P40" s="3"/>
    </row>
    <row r="41" spans="1:16" ht="15" customHeight="1">
      <c r="A41" s="116" t="s">
        <v>220</v>
      </c>
      <c r="B41" s="101">
        <v>258</v>
      </c>
      <c r="C41" s="101">
        <v>178</v>
      </c>
      <c r="D41" s="101">
        <v>178</v>
      </c>
      <c r="E41" s="101" t="s">
        <v>158</v>
      </c>
      <c r="F41" s="101" t="s">
        <v>158</v>
      </c>
      <c r="G41" s="101">
        <v>76</v>
      </c>
      <c r="H41" s="101">
        <v>244</v>
      </c>
      <c r="I41" s="101">
        <v>178</v>
      </c>
      <c r="J41" s="101">
        <v>11</v>
      </c>
      <c r="K41" s="101">
        <v>167</v>
      </c>
      <c r="L41" s="101">
        <v>62</v>
      </c>
      <c r="M41" s="101">
        <v>14</v>
      </c>
      <c r="N41" s="101" t="s">
        <v>158</v>
      </c>
      <c r="O41" s="102">
        <v>14</v>
      </c>
      <c r="P41" s="3"/>
    </row>
    <row r="42" spans="1:16" ht="15" customHeight="1">
      <c r="A42" s="116" t="s">
        <v>221</v>
      </c>
      <c r="B42" s="101">
        <v>288</v>
      </c>
      <c r="C42" s="101">
        <v>238</v>
      </c>
      <c r="D42" s="101">
        <v>238</v>
      </c>
      <c r="E42" s="101" t="s">
        <v>158</v>
      </c>
      <c r="F42" s="101" t="s">
        <v>158</v>
      </c>
      <c r="G42" s="101">
        <v>47</v>
      </c>
      <c r="H42" s="101">
        <v>288</v>
      </c>
      <c r="I42" s="101">
        <v>238</v>
      </c>
      <c r="J42" s="101">
        <v>21</v>
      </c>
      <c r="K42" s="101">
        <v>217</v>
      </c>
      <c r="L42" s="101">
        <v>47</v>
      </c>
      <c r="M42" s="101" t="s">
        <v>158</v>
      </c>
      <c r="N42" s="101" t="s">
        <v>158</v>
      </c>
      <c r="O42" s="102" t="s">
        <v>158</v>
      </c>
      <c r="P42" s="3"/>
    </row>
    <row r="43" spans="1:16" ht="15" customHeight="1">
      <c r="A43" s="116" t="s">
        <v>222</v>
      </c>
      <c r="B43" s="101">
        <v>367</v>
      </c>
      <c r="C43" s="101">
        <v>291</v>
      </c>
      <c r="D43" s="101">
        <v>291</v>
      </c>
      <c r="E43" s="101" t="s">
        <v>158</v>
      </c>
      <c r="F43" s="101" t="s">
        <v>158</v>
      </c>
      <c r="G43" s="101">
        <v>72</v>
      </c>
      <c r="H43" s="101">
        <v>367</v>
      </c>
      <c r="I43" s="101">
        <v>291</v>
      </c>
      <c r="J43" s="101">
        <v>42</v>
      </c>
      <c r="K43" s="101">
        <v>249</v>
      </c>
      <c r="L43" s="101">
        <v>72</v>
      </c>
      <c r="M43" s="101" t="s">
        <v>158</v>
      </c>
      <c r="N43" s="101" t="s">
        <v>158</v>
      </c>
      <c r="O43" s="102" t="s">
        <v>158</v>
      </c>
      <c r="P43" s="3"/>
    </row>
    <row r="44" spans="1:16" ht="15" customHeight="1">
      <c r="A44" s="116" t="s">
        <v>223</v>
      </c>
      <c r="B44" s="101">
        <v>437</v>
      </c>
      <c r="C44" s="101">
        <v>363</v>
      </c>
      <c r="D44" s="101">
        <v>362</v>
      </c>
      <c r="E44" s="101">
        <v>1</v>
      </c>
      <c r="F44" s="101" t="s">
        <v>158</v>
      </c>
      <c r="G44" s="101">
        <v>69</v>
      </c>
      <c r="H44" s="101">
        <v>433</v>
      </c>
      <c r="I44" s="101">
        <v>362</v>
      </c>
      <c r="J44" s="101">
        <v>51</v>
      </c>
      <c r="K44" s="101">
        <v>311</v>
      </c>
      <c r="L44" s="101">
        <v>66</v>
      </c>
      <c r="M44" s="101">
        <v>4</v>
      </c>
      <c r="N44" s="101">
        <v>1</v>
      </c>
      <c r="O44" s="102">
        <v>3</v>
      </c>
      <c r="P44" s="3"/>
    </row>
    <row r="45" spans="1:16" ht="15" customHeight="1">
      <c r="A45" s="116" t="s">
        <v>224</v>
      </c>
      <c r="B45" s="101">
        <v>451</v>
      </c>
      <c r="C45" s="101">
        <v>379</v>
      </c>
      <c r="D45" s="101">
        <v>379</v>
      </c>
      <c r="E45" s="101" t="s">
        <v>158</v>
      </c>
      <c r="F45" s="101" t="s">
        <v>158</v>
      </c>
      <c r="G45" s="101">
        <v>72</v>
      </c>
      <c r="H45" s="101">
        <v>451</v>
      </c>
      <c r="I45" s="101">
        <v>379</v>
      </c>
      <c r="J45" s="101">
        <v>44</v>
      </c>
      <c r="K45" s="101">
        <v>335</v>
      </c>
      <c r="L45" s="101">
        <v>72</v>
      </c>
      <c r="M45" s="101" t="s">
        <v>158</v>
      </c>
      <c r="N45" s="101" t="s">
        <v>158</v>
      </c>
      <c r="O45" s="102" t="s">
        <v>158</v>
      </c>
      <c r="P45" s="3"/>
    </row>
    <row r="46" spans="1:16" ht="15" customHeight="1">
      <c r="A46" s="116" t="s">
        <v>225</v>
      </c>
      <c r="B46" s="101">
        <v>564</v>
      </c>
      <c r="C46" s="101">
        <v>498</v>
      </c>
      <c r="D46" s="101">
        <v>498</v>
      </c>
      <c r="E46" s="101" t="s">
        <v>158</v>
      </c>
      <c r="F46" s="101" t="s">
        <v>158</v>
      </c>
      <c r="G46" s="101">
        <v>64</v>
      </c>
      <c r="H46" s="101">
        <v>564</v>
      </c>
      <c r="I46" s="101">
        <v>498</v>
      </c>
      <c r="J46" s="101">
        <v>86</v>
      </c>
      <c r="K46" s="101">
        <v>412</v>
      </c>
      <c r="L46" s="101">
        <v>64</v>
      </c>
      <c r="M46" s="101" t="s">
        <v>158</v>
      </c>
      <c r="N46" s="101" t="s">
        <v>158</v>
      </c>
      <c r="O46" s="102" t="s">
        <v>158</v>
      </c>
      <c r="P46" s="3"/>
    </row>
    <row r="47" spans="1:16" ht="15" customHeight="1">
      <c r="A47" s="116" t="s">
        <v>226</v>
      </c>
      <c r="B47" s="101">
        <v>536</v>
      </c>
      <c r="C47" s="101">
        <v>486</v>
      </c>
      <c r="D47" s="101">
        <v>486</v>
      </c>
      <c r="E47" s="101" t="s">
        <v>158</v>
      </c>
      <c r="F47" s="101" t="s">
        <v>158</v>
      </c>
      <c r="G47" s="101">
        <v>48</v>
      </c>
      <c r="H47" s="101">
        <v>536</v>
      </c>
      <c r="I47" s="101">
        <v>486</v>
      </c>
      <c r="J47" s="101">
        <v>100</v>
      </c>
      <c r="K47" s="101">
        <v>386</v>
      </c>
      <c r="L47" s="101">
        <v>48</v>
      </c>
      <c r="M47" s="101" t="s">
        <v>158</v>
      </c>
      <c r="N47" s="101" t="s">
        <v>158</v>
      </c>
      <c r="O47" s="102" t="s">
        <v>158</v>
      </c>
      <c r="P47" s="3"/>
    </row>
    <row r="48" spans="1:16" ht="15" customHeight="1">
      <c r="A48" s="116" t="s">
        <v>227</v>
      </c>
      <c r="B48" s="101">
        <v>549</v>
      </c>
      <c r="C48" s="101">
        <v>482</v>
      </c>
      <c r="D48" s="101">
        <v>482</v>
      </c>
      <c r="E48" s="101" t="s">
        <v>158</v>
      </c>
      <c r="F48" s="101" t="s">
        <v>158</v>
      </c>
      <c r="G48" s="101">
        <v>62</v>
      </c>
      <c r="H48" s="101">
        <v>549</v>
      </c>
      <c r="I48" s="101">
        <v>482</v>
      </c>
      <c r="J48" s="101">
        <v>117</v>
      </c>
      <c r="K48" s="101">
        <v>365</v>
      </c>
      <c r="L48" s="101">
        <v>62</v>
      </c>
      <c r="M48" s="101" t="s">
        <v>158</v>
      </c>
      <c r="N48" s="101" t="s">
        <v>158</v>
      </c>
      <c r="O48" s="102" t="s">
        <v>158</v>
      </c>
      <c r="P48" s="3"/>
    </row>
    <row r="49" spans="1:16" ht="15" customHeight="1">
      <c r="A49" s="116" t="s">
        <v>228</v>
      </c>
      <c r="B49" s="101">
        <v>521</v>
      </c>
      <c r="C49" s="101">
        <v>443</v>
      </c>
      <c r="D49" s="101">
        <v>443</v>
      </c>
      <c r="E49" s="101" t="s">
        <v>158</v>
      </c>
      <c r="F49" s="101" t="s">
        <v>158</v>
      </c>
      <c r="G49" s="101">
        <v>76</v>
      </c>
      <c r="H49" s="101">
        <v>521</v>
      </c>
      <c r="I49" s="101">
        <v>443</v>
      </c>
      <c r="J49" s="101">
        <v>128</v>
      </c>
      <c r="K49" s="101">
        <v>315</v>
      </c>
      <c r="L49" s="101">
        <v>76</v>
      </c>
      <c r="M49" s="101" t="s">
        <v>158</v>
      </c>
      <c r="N49" s="101" t="s">
        <v>158</v>
      </c>
      <c r="O49" s="102" t="s">
        <v>158</v>
      </c>
      <c r="P49" s="3"/>
    </row>
    <row r="50" spans="1:16" ht="15" customHeight="1">
      <c r="A50" s="116" t="s">
        <v>229</v>
      </c>
      <c r="B50" s="101">
        <v>222</v>
      </c>
      <c r="C50" s="101">
        <v>204</v>
      </c>
      <c r="D50" s="101">
        <v>203</v>
      </c>
      <c r="E50" s="101">
        <v>1</v>
      </c>
      <c r="F50" s="101" t="s">
        <v>158</v>
      </c>
      <c r="G50" s="101">
        <v>17</v>
      </c>
      <c r="H50" s="101">
        <v>220</v>
      </c>
      <c r="I50" s="101">
        <v>203</v>
      </c>
      <c r="J50" s="101">
        <v>88</v>
      </c>
      <c r="K50" s="101">
        <v>115</v>
      </c>
      <c r="L50" s="101">
        <v>16</v>
      </c>
      <c r="M50" s="101">
        <v>2</v>
      </c>
      <c r="N50" s="101">
        <v>1</v>
      </c>
      <c r="O50" s="102">
        <v>1</v>
      </c>
      <c r="P50" s="3"/>
    </row>
    <row r="51" spans="1:16" ht="15" customHeight="1">
      <c r="A51" s="116" t="s">
        <v>230</v>
      </c>
      <c r="B51" s="101">
        <v>133</v>
      </c>
      <c r="C51" s="101">
        <v>128</v>
      </c>
      <c r="D51" s="101">
        <v>128</v>
      </c>
      <c r="E51" s="101" t="s">
        <v>158</v>
      </c>
      <c r="F51" s="101" t="s">
        <v>158</v>
      </c>
      <c r="G51" s="101">
        <v>5</v>
      </c>
      <c r="H51" s="101">
        <v>133</v>
      </c>
      <c r="I51" s="101">
        <v>128</v>
      </c>
      <c r="J51" s="101">
        <v>81</v>
      </c>
      <c r="K51" s="101">
        <v>47</v>
      </c>
      <c r="L51" s="101">
        <v>5</v>
      </c>
      <c r="M51" s="101" t="s">
        <v>158</v>
      </c>
      <c r="N51" s="101" t="s">
        <v>158</v>
      </c>
      <c r="O51" s="102" t="s">
        <v>158</v>
      </c>
      <c r="P51" s="3"/>
    </row>
    <row r="52" spans="1:16" ht="15" customHeight="1">
      <c r="A52" s="116" t="s">
        <v>231</v>
      </c>
      <c r="B52" s="101">
        <v>80</v>
      </c>
      <c r="C52" s="101">
        <v>76</v>
      </c>
      <c r="D52" s="101">
        <v>76</v>
      </c>
      <c r="E52" s="101" t="s">
        <v>158</v>
      </c>
      <c r="F52" s="101" t="s">
        <v>158</v>
      </c>
      <c r="G52" s="101">
        <v>4</v>
      </c>
      <c r="H52" s="101">
        <v>80</v>
      </c>
      <c r="I52" s="101">
        <v>76</v>
      </c>
      <c r="J52" s="101">
        <v>62</v>
      </c>
      <c r="K52" s="101">
        <v>14</v>
      </c>
      <c r="L52" s="101">
        <v>4</v>
      </c>
      <c r="M52" s="101" t="s">
        <v>158</v>
      </c>
      <c r="N52" s="101" t="s">
        <v>158</v>
      </c>
      <c r="O52" s="102" t="s">
        <v>158</v>
      </c>
      <c r="P52" s="3"/>
    </row>
    <row r="53" spans="1:16" ht="15" customHeight="1">
      <c r="A53" s="116" t="s">
        <v>232</v>
      </c>
      <c r="B53" s="101">
        <v>31</v>
      </c>
      <c r="C53" s="101">
        <v>30</v>
      </c>
      <c r="D53" s="101">
        <v>29</v>
      </c>
      <c r="E53" s="101">
        <v>1</v>
      </c>
      <c r="F53" s="101" t="s">
        <v>158</v>
      </c>
      <c r="G53" s="101">
        <v>1</v>
      </c>
      <c r="H53" s="101">
        <v>30</v>
      </c>
      <c r="I53" s="101">
        <v>29</v>
      </c>
      <c r="J53" s="101">
        <v>26</v>
      </c>
      <c r="K53" s="101">
        <v>3</v>
      </c>
      <c r="L53" s="101">
        <v>1</v>
      </c>
      <c r="M53" s="101">
        <v>1</v>
      </c>
      <c r="N53" s="101">
        <v>1</v>
      </c>
      <c r="O53" s="102" t="s">
        <v>158</v>
      </c>
      <c r="P53" s="3"/>
    </row>
    <row r="54" spans="1:16" ht="15" customHeight="1" thickBot="1">
      <c r="A54" s="118" t="s">
        <v>233</v>
      </c>
      <c r="B54" s="83">
        <v>16</v>
      </c>
      <c r="C54" s="83">
        <v>16</v>
      </c>
      <c r="D54" s="83">
        <v>16</v>
      </c>
      <c r="E54" s="83" t="s">
        <v>158</v>
      </c>
      <c r="F54" s="83" t="s">
        <v>158</v>
      </c>
      <c r="G54" s="83" t="s">
        <v>158</v>
      </c>
      <c r="H54" s="83">
        <v>16</v>
      </c>
      <c r="I54" s="83">
        <v>16</v>
      </c>
      <c r="J54" s="83">
        <v>12</v>
      </c>
      <c r="K54" s="83">
        <v>4</v>
      </c>
      <c r="L54" s="83" t="s">
        <v>158</v>
      </c>
      <c r="M54" s="83" t="s">
        <v>158</v>
      </c>
      <c r="N54" s="83" t="s">
        <v>158</v>
      </c>
      <c r="O54" s="84" t="s">
        <v>158</v>
      </c>
      <c r="P54" s="3"/>
    </row>
    <row r="55" spans="1:16" ht="14.25" customHeight="1">
      <c r="A55" s="652" t="s">
        <v>1052</v>
      </c>
      <c r="B55" s="652"/>
      <c r="C55" s="652"/>
      <c r="D55" s="652"/>
    </row>
  </sheetData>
  <mergeCells count="17">
    <mergeCell ref="C4:F4"/>
    <mergeCell ref="G4:G5"/>
    <mergeCell ref="L4:L5"/>
    <mergeCell ref="A55:D55"/>
    <mergeCell ref="A1:F1"/>
    <mergeCell ref="J1:O1"/>
    <mergeCell ref="M4:M5"/>
    <mergeCell ref="N4:N5"/>
    <mergeCell ref="O4:O5"/>
    <mergeCell ref="H3:L3"/>
    <mergeCell ref="H4:H5"/>
    <mergeCell ref="A2:F2"/>
    <mergeCell ref="J2:O2"/>
    <mergeCell ref="B4:B5"/>
    <mergeCell ref="M3:O3"/>
    <mergeCell ref="I4:K4"/>
    <mergeCell ref="B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44" orientation="portrait" useFirstPageNumber="1" r:id="rId1"/>
  <headerFooter alignWithMargins="0">
    <oddFooter>&amp;C&amp;"ＭＳ 明朝,標準"- &amp;P -</oddFooter>
  </headerFooter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view="pageBreakPreview" zoomScale="120" zoomScaleNormal="100" zoomScaleSheetLayoutView="120" workbookViewId="0">
      <selection activeCell="D8" sqref="D8"/>
    </sheetView>
  </sheetViews>
  <sheetFormatPr defaultRowHeight="13.5"/>
  <cols>
    <col min="1" max="2" width="2.875" customWidth="1"/>
    <col min="3" max="3" width="12.75" customWidth="1"/>
    <col min="4" max="5" width="8.75" customWidth="1"/>
    <col min="6" max="7" width="8.375" customWidth="1"/>
    <col min="8" max="9" width="8.75" customWidth="1"/>
    <col min="10" max="11" width="8.375" customWidth="1"/>
    <col min="12" max="13" width="8.75" customWidth="1"/>
    <col min="14" max="15" width="8.375" customWidth="1"/>
    <col min="16" max="17" width="8.75" customWidth="1"/>
    <col min="18" max="19" width="8.375" customWidth="1"/>
  </cols>
  <sheetData>
    <row r="1" spans="1:20" ht="22.5" customHeight="1">
      <c r="A1" s="505" t="s">
        <v>562</v>
      </c>
      <c r="B1" s="505"/>
      <c r="C1" s="505"/>
      <c r="D1" s="505"/>
      <c r="E1" s="505"/>
      <c r="F1" s="505"/>
      <c r="G1" s="205"/>
    </row>
    <row r="2" spans="1:20" ht="33.75" customHeight="1" thickBot="1"/>
    <row r="3" spans="1:20" ht="14.25" customHeight="1">
      <c r="A3" s="466" t="s">
        <v>309</v>
      </c>
      <c r="B3" s="450"/>
      <c r="C3" s="450"/>
      <c r="D3" s="450" t="s">
        <v>804</v>
      </c>
      <c r="E3" s="450"/>
      <c r="F3" s="450"/>
      <c r="G3" s="450"/>
      <c r="H3" s="450" t="s">
        <v>805</v>
      </c>
      <c r="I3" s="450"/>
      <c r="J3" s="450"/>
      <c r="K3" s="450"/>
      <c r="L3" s="450" t="s">
        <v>806</v>
      </c>
      <c r="M3" s="450"/>
      <c r="N3" s="450"/>
      <c r="O3" s="450"/>
      <c r="P3" s="450" t="s">
        <v>899</v>
      </c>
      <c r="Q3" s="450"/>
      <c r="R3" s="450"/>
      <c r="S3" s="520"/>
      <c r="T3" s="4"/>
    </row>
    <row r="4" spans="1:20" ht="13.5" customHeight="1">
      <c r="A4" s="467"/>
      <c r="B4" s="468"/>
      <c r="C4" s="468"/>
      <c r="D4" s="86"/>
      <c r="E4" s="86"/>
      <c r="F4" s="86" t="s">
        <v>235</v>
      </c>
      <c r="G4" s="86" t="s">
        <v>236</v>
      </c>
      <c r="H4" s="86"/>
      <c r="I4" s="86"/>
      <c r="J4" s="86" t="s">
        <v>235</v>
      </c>
      <c r="K4" s="86" t="s">
        <v>236</v>
      </c>
      <c r="L4" s="86"/>
      <c r="M4" s="86"/>
      <c r="N4" s="86" t="s">
        <v>235</v>
      </c>
      <c r="O4" s="86" t="s">
        <v>236</v>
      </c>
      <c r="P4" s="86"/>
      <c r="Q4" s="86"/>
      <c r="R4" s="86" t="s">
        <v>235</v>
      </c>
      <c r="S4" s="121" t="s">
        <v>236</v>
      </c>
      <c r="T4" s="4"/>
    </row>
    <row r="5" spans="1:20" ht="13.5" customHeight="1">
      <c r="A5" s="467"/>
      <c r="B5" s="468"/>
      <c r="C5" s="468"/>
      <c r="D5" s="52" t="s">
        <v>394</v>
      </c>
      <c r="E5" s="52" t="s">
        <v>45</v>
      </c>
      <c r="F5" s="52" t="s">
        <v>237</v>
      </c>
      <c r="G5" s="52" t="s">
        <v>237</v>
      </c>
      <c r="H5" s="52" t="s">
        <v>9</v>
      </c>
      <c r="I5" s="52" t="s">
        <v>45</v>
      </c>
      <c r="J5" s="52" t="s">
        <v>237</v>
      </c>
      <c r="K5" s="52" t="s">
        <v>237</v>
      </c>
      <c r="L5" s="52" t="s">
        <v>395</v>
      </c>
      <c r="M5" s="52" t="s">
        <v>45</v>
      </c>
      <c r="N5" s="52" t="s">
        <v>237</v>
      </c>
      <c r="O5" s="52" t="s">
        <v>237</v>
      </c>
      <c r="P5" s="52" t="s">
        <v>9</v>
      </c>
      <c r="Q5" s="52" t="s">
        <v>45</v>
      </c>
      <c r="R5" s="52" t="s">
        <v>237</v>
      </c>
      <c r="S5" s="123" t="s">
        <v>237</v>
      </c>
      <c r="T5" s="4"/>
    </row>
    <row r="6" spans="1:20" ht="13.5" customHeight="1">
      <c r="A6" s="467"/>
      <c r="B6" s="468"/>
      <c r="C6" s="468"/>
      <c r="D6" s="85"/>
      <c r="E6" s="85"/>
      <c r="F6" s="85" t="s">
        <v>238</v>
      </c>
      <c r="G6" s="85" t="s">
        <v>239</v>
      </c>
      <c r="H6" s="85"/>
      <c r="I6" s="85"/>
      <c r="J6" s="85" t="s">
        <v>238</v>
      </c>
      <c r="K6" s="85" t="s">
        <v>239</v>
      </c>
      <c r="L6" s="85"/>
      <c r="M6" s="85"/>
      <c r="N6" s="85" t="s">
        <v>238</v>
      </c>
      <c r="O6" s="85" t="s">
        <v>239</v>
      </c>
      <c r="P6" s="85"/>
      <c r="Q6" s="85"/>
      <c r="R6" s="85" t="s">
        <v>238</v>
      </c>
      <c r="S6" s="122" t="s">
        <v>239</v>
      </c>
      <c r="T6" s="4"/>
    </row>
    <row r="7" spans="1:20" ht="7.5" customHeight="1">
      <c r="A7" s="597"/>
      <c r="B7" s="598"/>
      <c r="C7" s="598"/>
      <c r="D7" s="39" t="s">
        <v>157</v>
      </c>
      <c r="E7" s="39" t="s">
        <v>23</v>
      </c>
      <c r="F7" s="39" t="s">
        <v>24</v>
      </c>
      <c r="G7" s="39" t="s">
        <v>240</v>
      </c>
      <c r="H7" s="39" t="s">
        <v>157</v>
      </c>
      <c r="I7" s="39" t="s">
        <v>23</v>
      </c>
      <c r="J7" s="39" t="s">
        <v>24</v>
      </c>
      <c r="K7" s="39" t="s">
        <v>240</v>
      </c>
      <c r="L7" s="39" t="s">
        <v>157</v>
      </c>
      <c r="M7" s="39" t="s">
        <v>23</v>
      </c>
      <c r="N7" s="39" t="s">
        <v>24</v>
      </c>
      <c r="O7" s="39" t="s">
        <v>240</v>
      </c>
      <c r="P7" s="39" t="s">
        <v>157</v>
      </c>
      <c r="Q7" s="39" t="s">
        <v>23</v>
      </c>
      <c r="R7" s="39" t="s">
        <v>24</v>
      </c>
      <c r="S7" s="40" t="s">
        <v>240</v>
      </c>
      <c r="T7" s="4"/>
    </row>
    <row r="8" spans="1:20" ht="38.25" customHeight="1">
      <c r="A8" s="658" t="s">
        <v>535</v>
      </c>
      <c r="B8" s="659"/>
      <c r="C8" s="659"/>
      <c r="D8" s="58">
        <v>7263</v>
      </c>
      <c r="E8" s="58">
        <v>24465</v>
      </c>
      <c r="F8" s="194">
        <v>3.4</v>
      </c>
      <c r="G8" s="194">
        <v>7.7</v>
      </c>
      <c r="H8" s="58">
        <v>7606</v>
      </c>
      <c r="I8" s="58">
        <v>25067</v>
      </c>
      <c r="J8" s="194">
        <v>3.3</v>
      </c>
      <c r="K8" s="194">
        <v>9.1</v>
      </c>
      <c r="L8" s="58">
        <v>7805</v>
      </c>
      <c r="M8" s="58">
        <v>25329</v>
      </c>
      <c r="N8" s="194">
        <v>3.3</v>
      </c>
      <c r="O8" s="194">
        <v>9.9</v>
      </c>
      <c r="P8" s="58">
        <v>8026</v>
      </c>
      <c r="Q8" s="58">
        <v>24660</v>
      </c>
      <c r="R8" s="194">
        <v>3.1</v>
      </c>
      <c r="S8" s="175">
        <v>17.100000000000001</v>
      </c>
      <c r="T8" s="4"/>
    </row>
    <row r="9" spans="1:20" ht="38.25" customHeight="1">
      <c r="A9" s="105"/>
      <c r="B9" s="657" t="s">
        <v>241</v>
      </c>
      <c r="C9" s="514"/>
      <c r="D9" s="242">
        <v>7251</v>
      </c>
      <c r="E9" s="242">
        <v>24439</v>
      </c>
      <c r="F9" s="151">
        <v>3.4</v>
      </c>
      <c r="G9" s="151">
        <v>7.7</v>
      </c>
      <c r="H9" s="242">
        <v>7598</v>
      </c>
      <c r="I9" s="242">
        <v>25043</v>
      </c>
      <c r="J9" s="151">
        <v>3.3</v>
      </c>
      <c r="K9" s="151">
        <v>9.1</v>
      </c>
      <c r="L9" s="60">
        <v>7790</v>
      </c>
      <c r="M9" s="60">
        <v>25288</v>
      </c>
      <c r="N9" s="151">
        <v>3.3</v>
      </c>
      <c r="O9" s="151">
        <v>9.9</v>
      </c>
      <c r="P9" s="60">
        <v>8013</v>
      </c>
      <c r="Q9" s="60">
        <v>24626</v>
      </c>
      <c r="R9" s="151">
        <v>3.1</v>
      </c>
      <c r="S9" s="152">
        <v>17.2</v>
      </c>
      <c r="T9" s="4"/>
    </row>
    <row r="10" spans="1:20" ht="38.25" customHeight="1">
      <c r="A10" s="105"/>
      <c r="B10" s="124"/>
      <c r="C10" s="119" t="s">
        <v>242</v>
      </c>
      <c r="D10" s="242">
        <v>3688</v>
      </c>
      <c r="E10" s="242">
        <v>13680</v>
      </c>
      <c r="F10" s="151">
        <v>3.7</v>
      </c>
      <c r="G10" s="151">
        <v>8.9</v>
      </c>
      <c r="H10" s="242">
        <v>4226</v>
      </c>
      <c r="I10" s="242">
        <v>15180</v>
      </c>
      <c r="J10" s="151">
        <v>3.6</v>
      </c>
      <c r="K10" s="151">
        <v>10.4</v>
      </c>
      <c r="L10" s="60">
        <v>4566</v>
      </c>
      <c r="M10" s="60">
        <v>16068</v>
      </c>
      <c r="N10" s="151">
        <v>3.5</v>
      </c>
      <c r="O10" s="151">
        <v>11.2</v>
      </c>
      <c r="P10" s="60">
        <v>4929</v>
      </c>
      <c r="Q10" s="60">
        <v>16466</v>
      </c>
      <c r="R10" s="151">
        <v>3.3</v>
      </c>
      <c r="S10" s="152">
        <v>19.3</v>
      </c>
      <c r="T10" s="4"/>
    </row>
    <row r="11" spans="1:20" ht="38.25" customHeight="1">
      <c r="A11" s="105"/>
      <c r="B11" s="124"/>
      <c r="C11" s="119" t="s">
        <v>243</v>
      </c>
      <c r="D11" s="242">
        <v>2499</v>
      </c>
      <c r="E11" s="242">
        <v>7225</v>
      </c>
      <c r="F11" s="151">
        <v>2.9</v>
      </c>
      <c r="G11" s="151">
        <v>11.8</v>
      </c>
      <c r="H11" s="242">
        <v>2317</v>
      </c>
      <c r="I11" s="242">
        <v>6492</v>
      </c>
      <c r="J11" s="151">
        <v>2.8</v>
      </c>
      <c r="K11" s="151">
        <v>6.9</v>
      </c>
      <c r="L11" s="60">
        <v>2294</v>
      </c>
      <c r="M11" s="60">
        <v>6300</v>
      </c>
      <c r="N11" s="151">
        <v>2.8</v>
      </c>
      <c r="O11" s="151">
        <v>7.5</v>
      </c>
      <c r="P11" s="60">
        <v>2278</v>
      </c>
      <c r="Q11" s="60">
        <v>5743</v>
      </c>
      <c r="R11" s="151">
        <v>2.5</v>
      </c>
      <c r="S11" s="152">
        <v>12.9</v>
      </c>
      <c r="T11" s="4"/>
    </row>
    <row r="12" spans="1:20" ht="38.25" customHeight="1">
      <c r="A12" s="105"/>
      <c r="B12" s="124"/>
      <c r="C12" s="119" t="s">
        <v>244</v>
      </c>
      <c r="D12" s="242">
        <v>1016</v>
      </c>
      <c r="E12" s="242">
        <v>3387</v>
      </c>
      <c r="F12" s="151">
        <v>3.3</v>
      </c>
      <c r="G12" s="151">
        <v>6.5</v>
      </c>
      <c r="H12" s="242">
        <v>1015</v>
      </c>
      <c r="I12" s="242">
        <v>3259</v>
      </c>
      <c r="J12" s="151">
        <v>3.2</v>
      </c>
      <c r="K12" s="151">
        <v>7.5</v>
      </c>
      <c r="L12" s="60">
        <v>895</v>
      </c>
      <c r="M12" s="60">
        <v>2811</v>
      </c>
      <c r="N12" s="151">
        <v>3.1</v>
      </c>
      <c r="O12" s="151">
        <v>8.1</v>
      </c>
      <c r="P12" s="60">
        <v>758</v>
      </c>
      <c r="Q12" s="60">
        <v>2260</v>
      </c>
      <c r="R12" s="151">
        <v>3</v>
      </c>
      <c r="S12" s="152">
        <v>12.9</v>
      </c>
      <c r="T12" s="4"/>
    </row>
    <row r="13" spans="1:20" ht="38.25" customHeight="1">
      <c r="A13" s="105"/>
      <c r="B13" s="120"/>
      <c r="C13" s="119" t="s">
        <v>245</v>
      </c>
      <c r="D13" s="242">
        <v>48</v>
      </c>
      <c r="E13" s="242">
        <v>147</v>
      </c>
      <c r="F13" s="151">
        <v>3.1</v>
      </c>
      <c r="G13" s="151">
        <v>5.2</v>
      </c>
      <c r="H13" s="242">
        <v>40</v>
      </c>
      <c r="I13" s="242">
        <v>112</v>
      </c>
      <c r="J13" s="151">
        <v>2.8</v>
      </c>
      <c r="K13" s="151">
        <v>7.2</v>
      </c>
      <c r="L13" s="60">
        <v>35</v>
      </c>
      <c r="M13" s="60">
        <v>109</v>
      </c>
      <c r="N13" s="151">
        <v>3.1</v>
      </c>
      <c r="O13" s="151">
        <v>5.7</v>
      </c>
      <c r="P13" s="60">
        <v>48</v>
      </c>
      <c r="Q13" s="60">
        <v>157</v>
      </c>
      <c r="R13" s="151">
        <v>3.3</v>
      </c>
      <c r="S13" s="152">
        <v>9.6</v>
      </c>
      <c r="T13" s="4"/>
    </row>
    <row r="14" spans="1:20" ht="38.25" customHeight="1" thickBot="1">
      <c r="A14" s="104"/>
      <c r="B14" s="516" t="s">
        <v>246</v>
      </c>
      <c r="C14" s="516"/>
      <c r="D14" s="394">
        <v>12</v>
      </c>
      <c r="E14" s="394">
        <v>26</v>
      </c>
      <c r="F14" s="153">
        <v>2.2000000000000002</v>
      </c>
      <c r="G14" s="153" t="s">
        <v>140</v>
      </c>
      <c r="H14" s="394">
        <v>8</v>
      </c>
      <c r="I14" s="394">
        <v>24</v>
      </c>
      <c r="J14" s="153">
        <v>3</v>
      </c>
      <c r="K14" s="153" t="s">
        <v>140</v>
      </c>
      <c r="L14" s="394">
        <v>15</v>
      </c>
      <c r="M14" s="394">
        <v>41</v>
      </c>
      <c r="N14" s="153">
        <v>2.7</v>
      </c>
      <c r="O14" s="153">
        <v>0.9</v>
      </c>
      <c r="P14" s="394">
        <v>13</v>
      </c>
      <c r="Q14" s="394">
        <v>34</v>
      </c>
      <c r="R14" s="153">
        <v>2.6</v>
      </c>
      <c r="S14" s="154" t="s">
        <v>140</v>
      </c>
      <c r="T14" s="4"/>
    </row>
    <row r="15" spans="1:20" ht="22.5" customHeight="1">
      <c r="S15" s="4"/>
      <c r="T15" s="3"/>
    </row>
    <row r="16" spans="1:20" ht="63" customHeight="1" thickBot="1">
      <c r="S16" s="4"/>
      <c r="T16" s="3"/>
    </row>
    <row r="17" spans="1:20" ht="14.25" customHeight="1">
      <c r="A17" s="466" t="s">
        <v>309</v>
      </c>
      <c r="B17" s="450"/>
      <c r="C17" s="450"/>
      <c r="D17" s="450" t="s">
        <v>807</v>
      </c>
      <c r="E17" s="450"/>
      <c r="F17" s="450"/>
      <c r="G17" s="450"/>
      <c r="H17" s="450" t="s">
        <v>808</v>
      </c>
      <c r="I17" s="450"/>
      <c r="J17" s="450"/>
      <c r="K17" s="450"/>
      <c r="L17" s="450" t="s">
        <v>809</v>
      </c>
      <c r="M17" s="450"/>
      <c r="N17" s="450"/>
      <c r="O17" s="450"/>
      <c r="P17" s="460" t="s">
        <v>810</v>
      </c>
      <c r="Q17" s="461"/>
      <c r="R17" s="462"/>
      <c r="S17" s="4"/>
    </row>
    <row r="18" spans="1:20" ht="13.5" customHeight="1">
      <c r="A18" s="467"/>
      <c r="B18" s="468"/>
      <c r="C18" s="468"/>
      <c r="D18" s="86"/>
      <c r="E18" s="86"/>
      <c r="F18" s="86" t="s">
        <v>235</v>
      </c>
      <c r="G18" s="86" t="s">
        <v>236</v>
      </c>
      <c r="H18" s="86"/>
      <c r="I18" s="86"/>
      <c r="J18" s="86" t="s">
        <v>235</v>
      </c>
      <c r="K18" s="86" t="s">
        <v>236</v>
      </c>
      <c r="L18" s="86"/>
      <c r="M18" s="86"/>
      <c r="N18" s="86" t="s">
        <v>235</v>
      </c>
      <c r="O18" s="86" t="s">
        <v>236</v>
      </c>
      <c r="P18" s="86"/>
      <c r="Q18" s="86"/>
      <c r="R18" s="121" t="s">
        <v>235</v>
      </c>
      <c r="S18" s="4"/>
    </row>
    <row r="19" spans="1:20" ht="13.5" customHeight="1">
      <c r="A19" s="467"/>
      <c r="B19" s="468"/>
      <c r="C19" s="468"/>
      <c r="D19" s="52" t="s">
        <v>9</v>
      </c>
      <c r="E19" s="52" t="s">
        <v>45</v>
      </c>
      <c r="F19" s="52" t="s">
        <v>237</v>
      </c>
      <c r="G19" s="52" t="s">
        <v>237</v>
      </c>
      <c r="H19" s="52" t="s">
        <v>9</v>
      </c>
      <c r="I19" s="52" t="s">
        <v>45</v>
      </c>
      <c r="J19" s="52" t="s">
        <v>237</v>
      </c>
      <c r="K19" s="52" t="s">
        <v>237</v>
      </c>
      <c r="L19" s="52" t="s">
        <v>9</v>
      </c>
      <c r="M19" s="52" t="s">
        <v>45</v>
      </c>
      <c r="N19" s="52" t="s">
        <v>237</v>
      </c>
      <c r="O19" s="52" t="s">
        <v>237</v>
      </c>
      <c r="P19" s="52" t="s">
        <v>9</v>
      </c>
      <c r="Q19" s="52" t="s">
        <v>45</v>
      </c>
      <c r="R19" s="123" t="s">
        <v>237</v>
      </c>
      <c r="S19" s="4"/>
    </row>
    <row r="20" spans="1:20" ht="13.5" customHeight="1">
      <c r="A20" s="467"/>
      <c r="B20" s="468"/>
      <c r="C20" s="468"/>
      <c r="D20" s="85"/>
      <c r="E20" s="85"/>
      <c r="F20" s="85" t="s">
        <v>238</v>
      </c>
      <c r="G20" s="85" t="s">
        <v>239</v>
      </c>
      <c r="H20" s="85"/>
      <c r="I20" s="85"/>
      <c r="J20" s="85" t="s">
        <v>238</v>
      </c>
      <c r="K20" s="85" t="s">
        <v>239</v>
      </c>
      <c r="L20" s="85"/>
      <c r="M20" s="85"/>
      <c r="N20" s="85" t="s">
        <v>238</v>
      </c>
      <c r="O20" s="85" t="s">
        <v>239</v>
      </c>
      <c r="P20" s="85"/>
      <c r="Q20" s="85"/>
      <c r="R20" s="122" t="s">
        <v>238</v>
      </c>
      <c r="S20" s="4"/>
    </row>
    <row r="21" spans="1:20" ht="7.5" customHeight="1">
      <c r="A21" s="597"/>
      <c r="B21" s="598"/>
      <c r="C21" s="598"/>
      <c r="D21" s="39" t="s">
        <v>157</v>
      </c>
      <c r="E21" s="39" t="s">
        <v>23</v>
      </c>
      <c r="F21" s="39" t="s">
        <v>24</v>
      </c>
      <c r="G21" s="39" t="s">
        <v>240</v>
      </c>
      <c r="H21" s="39" t="s">
        <v>157</v>
      </c>
      <c r="I21" s="39" t="s">
        <v>23</v>
      </c>
      <c r="J21" s="39" t="s">
        <v>24</v>
      </c>
      <c r="K21" s="39" t="s">
        <v>240</v>
      </c>
      <c r="L21" s="39" t="s">
        <v>157</v>
      </c>
      <c r="M21" s="39" t="s">
        <v>23</v>
      </c>
      <c r="N21" s="39" t="s">
        <v>24</v>
      </c>
      <c r="O21" s="39" t="s">
        <v>240</v>
      </c>
      <c r="P21" s="390" t="s">
        <v>157</v>
      </c>
      <c r="Q21" s="390" t="s">
        <v>23</v>
      </c>
      <c r="R21" s="392" t="s">
        <v>24</v>
      </c>
      <c r="S21" s="4"/>
    </row>
    <row r="22" spans="1:20" ht="38.25" customHeight="1">
      <c r="A22" s="658" t="s">
        <v>563</v>
      </c>
      <c r="B22" s="659"/>
      <c r="C22" s="659"/>
      <c r="D22" s="58">
        <v>8466</v>
      </c>
      <c r="E22" s="58">
        <v>24032</v>
      </c>
      <c r="F22" s="194">
        <v>2.8</v>
      </c>
      <c r="G22" s="194" t="s">
        <v>140</v>
      </c>
      <c r="H22" s="58">
        <v>8727</v>
      </c>
      <c r="I22" s="58">
        <v>23184</v>
      </c>
      <c r="J22" s="194">
        <v>2.7</v>
      </c>
      <c r="K22" s="194" t="s">
        <v>140</v>
      </c>
      <c r="L22" s="58">
        <v>8855</v>
      </c>
      <c r="M22" s="58">
        <v>22111</v>
      </c>
      <c r="N22" s="194">
        <v>2.5</v>
      </c>
      <c r="O22" s="194" t="s">
        <v>140</v>
      </c>
      <c r="P22" s="391">
        <v>8700</v>
      </c>
      <c r="Q22" s="391">
        <v>20889</v>
      </c>
      <c r="R22" s="175">
        <v>2.4</v>
      </c>
      <c r="S22" s="4"/>
    </row>
    <row r="23" spans="1:20" ht="38.25" customHeight="1">
      <c r="A23" s="105"/>
      <c r="B23" s="657" t="s">
        <v>241</v>
      </c>
      <c r="C23" s="514"/>
      <c r="D23" s="60">
        <v>8297</v>
      </c>
      <c r="E23" s="60">
        <v>23841</v>
      </c>
      <c r="F23" s="151">
        <v>2.9</v>
      </c>
      <c r="G23" s="151">
        <v>19.100000000000001</v>
      </c>
      <c r="H23" s="60">
        <v>8609</v>
      </c>
      <c r="I23" s="60">
        <v>23055</v>
      </c>
      <c r="J23" s="151">
        <v>2.7</v>
      </c>
      <c r="K23" s="151">
        <v>22</v>
      </c>
      <c r="L23" s="60">
        <v>8768</v>
      </c>
      <c r="M23" s="60">
        <v>22004</v>
      </c>
      <c r="N23" s="151">
        <v>2.5</v>
      </c>
      <c r="O23" s="151">
        <v>23.5</v>
      </c>
      <c r="P23" s="393">
        <v>8597</v>
      </c>
      <c r="Q23" s="393">
        <v>20749</v>
      </c>
      <c r="R23" s="152">
        <v>2.4</v>
      </c>
      <c r="S23" s="4"/>
    </row>
    <row r="24" spans="1:20" ht="38.25" customHeight="1">
      <c r="A24" s="105"/>
      <c r="B24" s="124"/>
      <c r="C24" s="119" t="s">
        <v>242</v>
      </c>
      <c r="D24" s="60">
        <v>5318</v>
      </c>
      <c r="E24" s="60">
        <v>16607</v>
      </c>
      <c r="F24" s="151">
        <v>3.1</v>
      </c>
      <c r="G24" s="151">
        <v>21.3</v>
      </c>
      <c r="H24" s="60">
        <v>5575</v>
      </c>
      <c r="I24" s="60">
        <v>16243</v>
      </c>
      <c r="J24" s="151">
        <v>2.9</v>
      </c>
      <c r="K24" s="151">
        <v>24.4</v>
      </c>
      <c r="L24" s="60">
        <v>5673</v>
      </c>
      <c r="M24" s="60">
        <v>15348</v>
      </c>
      <c r="N24" s="151">
        <v>2.7</v>
      </c>
      <c r="O24" s="151">
        <v>26.4</v>
      </c>
      <c r="P24" s="393">
        <v>5639</v>
      </c>
      <c r="Q24" s="393">
        <v>14486</v>
      </c>
      <c r="R24" s="152">
        <v>2.6</v>
      </c>
      <c r="S24" s="4"/>
    </row>
    <row r="25" spans="1:20" ht="38.25" customHeight="1">
      <c r="A25" s="105"/>
      <c r="B25" s="124"/>
      <c r="C25" s="119" t="s">
        <v>243</v>
      </c>
      <c r="D25" s="60">
        <v>2202</v>
      </c>
      <c r="E25" s="60">
        <v>5156</v>
      </c>
      <c r="F25" s="151">
        <v>2.2999999999999998</v>
      </c>
      <c r="G25" s="151">
        <v>14.1</v>
      </c>
      <c r="H25" s="60">
        <v>2335</v>
      </c>
      <c r="I25" s="60">
        <v>5113</v>
      </c>
      <c r="J25" s="151">
        <v>2.2000000000000002</v>
      </c>
      <c r="K25" s="151">
        <v>16.100000000000001</v>
      </c>
      <c r="L25" s="60">
        <v>2444</v>
      </c>
      <c r="M25" s="60">
        <v>5132</v>
      </c>
      <c r="N25" s="151">
        <v>2.1</v>
      </c>
      <c r="O25" s="151">
        <v>16.899999999999999</v>
      </c>
      <c r="P25" s="393">
        <v>2427</v>
      </c>
      <c r="Q25" s="393">
        <v>5028</v>
      </c>
      <c r="R25" s="152">
        <v>2.1</v>
      </c>
      <c r="S25" s="4"/>
    </row>
    <row r="26" spans="1:20" ht="38.25" customHeight="1">
      <c r="A26" s="105"/>
      <c r="B26" s="124"/>
      <c r="C26" s="119" t="s">
        <v>244</v>
      </c>
      <c r="D26" s="60">
        <v>693</v>
      </c>
      <c r="E26" s="60">
        <v>1855</v>
      </c>
      <c r="F26" s="151">
        <v>2.7</v>
      </c>
      <c r="G26" s="151">
        <v>14.5</v>
      </c>
      <c r="H26" s="60">
        <v>585</v>
      </c>
      <c r="I26" s="60">
        <v>1456</v>
      </c>
      <c r="J26" s="151">
        <v>2.5</v>
      </c>
      <c r="K26" s="151">
        <v>16.8</v>
      </c>
      <c r="L26" s="60">
        <v>526</v>
      </c>
      <c r="M26" s="60">
        <v>1252</v>
      </c>
      <c r="N26" s="151">
        <v>2.4</v>
      </c>
      <c r="O26" s="151">
        <v>18</v>
      </c>
      <c r="P26" s="393">
        <v>421</v>
      </c>
      <c r="Q26" s="393">
        <v>978</v>
      </c>
      <c r="R26" s="152">
        <v>2.2999999999999998</v>
      </c>
      <c r="S26" s="4"/>
    </row>
    <row r="27" spans="1:20" ht="38.25" customHeight="1">
      <c r="A27" s="105"/>
      <c r="B27" s="120"/>
      <c r="C27" s="119" t="s">
        <v>245</v>
      </c>
      <c r="D27" s="60">
        <v>84</v>
      </c>
      <c r="E27" s="60">
        <v>223</v>
      </c>
      <c r="F27" s="151">
        <v>2.7</v>
      </c>
      <c r="G27" s="151">
        <v>12.9</v>
      </c>
      <c r="H27" s="60">
        <v>114</v>
      </c>
      <c r="I27" s="60">
        <v>243</v>
      </c>
      <c r="J27" s="151">
        <v>2.1</v>
      </c>
      <c r="K27" s="151">
        <v>13.8</v>
      </c>
      <c r="L27" s="60">
        <v>125</v>
      </c>
      <c r="M27" s="60">
        <v>272</v>
      </c>
      <c r="N27" s="151">
        <v>2.2000000000000002</v>
      </c>
      <c r="O27" s="151">
        <v>13.8</v>
      </c>
      <c r="P27" s="393">
        <v>110</v>
      </c>
      <c r="Q27" s="393">
        <v>257</v>
      </c>
      <c r="R27" s="152">
        <v>2.2999999999999998</v>
      </c>
      <c r="S27" s="4"/>
    </row>
    <row r="28" spans="1:20" ht="38.25" customHeight="1" thickBot="1">
      <c r="A28" s="104"/>
      <c r="B28" s="516" t="s">
        <v>246</v>
      </c>
      <c r="C28" s="516"/>
      <c r="D28" s="394">
        <v>169</v>
      </c>
      <c r="E28" s="394">
        <v>191</v>
      </c>
      <c r="F28" s="153">
        <v>1.1000000000000001</v>
      </c>
      <c r="G28" s="153" t="s">
        <v>140</v>
      </c>
      <c r="H28" s="394">
        <v>118</v>
      </c>
      <c r="I28" s="394">
        <v>129</v>
      </c>
      <c r="J28" s="153">
        <v>1.1000000000000001</v>
      </c>
      <c r="K28" s="153" t="s">
        <v>140</v>
      </c>
      <c r="L28" s="394">
        <v>87</v>
      </c>
      <c r="M28" s="394">
        <v>107</v>
      </c>
      <c r="N28" s="153">
        <v>1.2</v>
      </c>
      <c r="O28" s="153" t="s">
        <v>140</v>
      </c>
      <c r="P28" s="394">
        <v>103</v>
      </c>
      <c r="Q28" s="394">
        <v>140</v>
      </c>
      <c r="R28" s="154">
        <v>1.4</v>
      </c>
      <c r="S28" s="4"/>
    </row>
    <row r="29" spans="1:20" ht="20.100000000000001" customHeight="1">
      <c r="S29" s="4"/>
      <c r="T29" s="3"/>
    </row>
    <row r="30" spans="1:20">
      <c r="S30" s="4"/>
      <c r="T30" s="3"/>
    </row>
    <row r="31" spans="1:20">
      <c r="S31" s="4"/>
      <c r="T31" s="3"/>
    </row>
    <row r="32" spans="1:20">
      <c r="T32" s="3"/>
    </row>
    <row r="33" spans="20:20">
      <c r="T33" s="3"/>
    </row>
    <row r="34" spans="20:20">
      <c r="T34" s="3"/>
    </row>
  </sheetData>
  <mergeCells count="19">
    <mergeCell ref="P3:S3"/>
    <mergeCell ref="L17:O17"/>
    <mergeCell ref="A17:C20"/>
    <mergeCell ref="D17:G17"/>
    <mergeCell ref="L3:O3"/>
    <mergeCell ref="P17:R17"/>
    <mergeCell ref="B23:C23"/>
    <mergeCell ref="B28:C28"/>
    <mergeCell ref="A1:F1"/>
    <mergeCell ref="H3:K3"/>
    <mergeCell ref="A21:C21"/>
    <mergeCell ref="A22:C22"/>
    <mergeCell ref="H17:K17"/>
    <mergeCell ref="A7:C7"/>
    <mergeCell ref="A8:C8"/>
    <mergeCell ref="B9:C9"/>
    <mergeCell ref="B14:C14"/>
    <mergeCell ref="A3:C6"/>
    <mergeCell ref="D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46" orientation="portrait" useFirstPageNumber="1" r:id="rId1"/>
  <headerFooter alignWithMargins="0">
    <oddFooter>&amp;C&amp;"ＭＳ 明朝,標準"- &amp;P -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showGridLines="0" topLeftCell="A65" zoomScaleNormal="100" zoomScaleSheetLayoutView="100" workbookViewId="0">
      <selection activeCell="K123" sqref="K123"/>
    </sheetView>
  </sheetViews>
  <sheetFormatPr defaultRowHeight="13.5" outlineLevelRow="1"/>
  <cols>
    <col min="1" max="1" width="12.375" customWidth="1"/>
    <col min="2" max="6" width="10.625" customWidth="1"/>
    <col min="7" max="7" width="6.75" customWidth="1"/>
    <col min="8" max="9" width="3.375" customWidth="1"/>
    <col min="10" max="10" width="8" customWidth="1"/>
  </cols>
  <sheetData>
    <row r="1" spans="1:12" ht="30" customHeight="1" thickBot="1">
      <c r="A1" s="364" t="s">
        <v>553</v>
      </c>
      <c r="B1" s="351"/>
      <c r="C1" s="351"/>
      <c r="D1" s="351"/>
      <c r="E1" s="351"/>
      <c r="F1" s="351"/>
      <c r="G1" s="351"/>
      <c r="H1" s="351"/>
      <c r="I1" s="351"/>
      <c r="J1" s="365" t="s">
        <v>493</v>
      </c>
    </row>
    <row r="2" spans="1:12" ht="14.25" customHeight="1">
      <c r="A2" s="466" t="s">
        <v>22</v>
      </c>
      <c r="B2" s="450" t="s">
        <v>9</v>
      </c>
      <c r="C2" s="348" t="s">
        <v>255</v>
      </c>
      <c r="D2" s="450" t="s">
        <v>396</v>
      </c>
      <c r="E2" s="450"/>
      <c r="F2" s="450"/>
      <c r="G2" s="648" t="s">
        <v>289</v>
      </c>
      <c r="H2" s="650"/>
      <c r="I2" s="683" t="s">
        <v>256</v>
      </c>
      <c r="J2" s="684"/>
    </row>
    <row r="3" spans="1:12" ht="13.5" customHeight="1">
      <c r="A3" s="467"/>
      <c r="B3" s="468"/>
      <c r="C3" s="346" t="s">
        <v>254</v>
      </c>
      <c r="D3" s="345" t="s">
        <v>271</v>
      </c>
      <c r="E3" s="345" t="s">
        <v>6</v>
      </c>
      <c r="F3" s="345" t="s">
        <v>7</v>
      </c>
      <c r="G3" s="688" t="s">
        <v>254</v>
      </c>
      <c r="H3" s="689"/>
      <c r="I3" s="685" t="s">
        <v>248</v>
      </c>
      <c r="J3" s="686"/>
    </row>
    <row r="4" spans="1:12" ht="7.5" customHeight="1">
      <c r="A4" s="353"/>
      <c r="B4" s="354" t="s">
        <v>4</v>
      </c>
      <c r="C4" s="354" t="s">
        <v>13</v>
      </c>
      <c r="D4" s="354" t="s">
        <v>23</v>
      </c>
      <c r="E4" s="354" t="s">
        <v>23</v>
      </c>
      <c r="F4" s="354" t="s">
        <v>23</v>
      </c>
      <c r="G4" s="496" t="s">
        <v>13</v>
      </c>
      <c r="H4" s="667"/>
      <c r="I4" s="496" t="s">
        <v>23</v>
      </c>
      <c r="J4" s="687"/>
    </row>
    <row r="5" spans="1:12" ht="18.75" hidden="1" customHeight="1" outlineLevel="1">
      <c r="A5" s="409" t="s">
        <v>912</v>
      </c>
      <c r="B5" s="410">
        <v>4834</v>
      </c>
      <c r="C5" s="415">
        <v>4.4000000000000004</v>
      </c>
      <c r="D5" s="410">
        <v>25678</v>
      </c>
      <c r="E5" s="410">
        <v>13007</v>
      </c>
      <c r="F5" s="410">
        <v>12671</v>
      </c>
      <c r="G5" s="673">
        <v>2.5</v>
      </c>
      <c r="H5" s="674"/>
      <c r="I5" s="673">
        <v>5.3</v>
      </c>
      <c r="J5" s="675"/>
    </row>
    <row r="6" spans="1:12" ht="18.75" hidden="1" customHeight="1" outlineLevel="1">
      <c r="A6" s="408" t="s">
        <v>913</v>
      </c>
      <c r="B6" s="411">
        <v>6579</v>
      </c>
      <c r="C6" s="416">
        <v>36.1</v>
      </c>
      <c r="D6" s="411">
        <v>27666</v>
      </c>
      <c r="E6" s="411">
        <v>14748</v>
      </c>
      <c r="F6" s="411">
        <v>12918</v>
      </c>
      <c r="G6" s="673">
        <v>7.7</v>
      </c>
      <c r="H6" s="674"/>
      <c r="I6" s="673">
        <v>4.2</v>
      </c>
      <c r="J6" s="675"/>
      <c r="K6" s="158"/>
      <c r="L6" s="159"/>
    </row>
    <row r="7" spans="1:12" ht="18.75" hidden="1" customHeight="1" outlineLevel="1">
      <c r="A7" s="408" t="s">
        <v>914</v>
      </c>
      <c r="B7" s="411">
        <v>6768</v>
      </c>
      <c r="C7" s="417">
        <v>2.9</v>
      </c>
      <c r="D7" s="411">
        <v>28314</v>
      </c>
      <c r="E7" s="411">
        <v>14945</v>
      </c>
      <c r="F7" s="411">
        <v>13369</v>
      </c>
      <c r="G7" s="673">
        <v>2.2999999999999998</v>
      </c>
      <c r="H7" s="674"/>
      <c r="I7" s="673">
        <v>4.2</v>
      </c>
      <c r="J7" s="675"/>
      <c r="K7" s="158"/>
      <c r="L7" s="159"/>
    </row>
    <row r="8" spans="1:12" ht="18.75" hidden="1" customHeight="1" outlineLevel="1">
      <c r="A8" s="408" t="s">
        <v>915</v>
      </c>
      <c r="B8" s="411">
        <v>7038</v>
      </c>
      <c r="C8" s="417">
        <v>4</v>
      </c>
      <c r="D8" s="411">
        <v>28616</v>
      </c>
      <c r="E8" s="411">
        <v>15047</v>
      </c>
      <c r="F8" s="411">
        <v>13569</v>
      </c>
      <c r="G8" s="673">
        <v>1.1000000000000001</v>
      </c>
      <c r="H8" s="674"/>
      <c r="I8" s="673">
        <v>4.0999999999999996</v>
      </c>
      <c r="J8" s="675"/>
      <c r="K8" s="158"/>
      <c r="L8" s="159"/>
    </row>
    <row r="9" spans="1:12" ht="18.75" hidden="1" customHeight="1" outlineLevel="1">
      <c r="A9" s="408" t="s">
        <v>916</v>
      </c>
      <c r="B9" s="411">
        <v>6974</v>
      </c>
      <c r="C9" s="417" t="s">
        <v>936</v>
      </c>
      <c r="D9" s="411">
        <v>27818</v>
      </c>
      <c r="E9" s="411">
        <v>14438</v>
      </c>
      <c r="F9" s="411">
        <v>13380</v>
      </c>
      <c r="G9" s="673" t="s">
        <v>937</v>
      </c>
      <c r="H9" s="674"/>
      <c r="I9" s="673">
        <v>4</v>
      </c>
      <c r="J9" s="675"/>
      <c r="K9" s="158"/>
      <c r="L9" s="159"/>
    </row>
    <row r="10" spans="1:12" ht="18.75" hidden="1" customHeight="1" outlineLevel="1">
      <c r="A10" s="408" t="s">
        <v>917</v>
      </c>
      <c r="B10" s="411">
        <v>7127</v>
      </c>
      <c r="C10" s="417">
        <v>2.2000000000000002</v>
      </c>
      <c r="D10" s="411">
        <v>27863</v>
      </c>
      <c r="E10" s="411">
        <v>14292</v>
      </c>
      <c r="F10" s="411">
        <v>13571</v>
      </c>
      <c r="G10" s="673">
        <v>0.2</v>
      </c>
      <c r="H10" s="674"/>
      <c r="I10" s="673">
        <v>3.9</v>
      </c>
      <c r="J10" s="675"/>
      <c r="K10" s="158"/>
      <c r="L10" s="159"/>
    </row>
    <row r="11" spans="1:12" ht="18.75" hidden="1" customHeight="1" outlineLevel="1">
      <c r="A11" s="408" t="s">
        <v>918</v>
      </c>
      <c r="B11" s="411">
        <v>7227</v>
      </c>
      <c r="C11" s="417">
        <v>1.4</v>
      </c>
      <c r="D11" s="411">
        <v>28176</v>
      </c>
      <c r="E11" s="411">
        <v>14353</v>
      </c>
      <c r="F11" s="411">
        <v>13823</v>
      </c>
      <c r="G11" s="673">
        <v>1.1000000000000001</v>
      </c>
      <c r="H11" s="674"/>
      <c r="I11" s="673">
        <v>3.9</v>
      </c>
      <c r="J11" s="675"/>
      <c r="K11" s="158"/>
      <c r="L11" s="159"/>
    </row>
    <row r="12" spans="1:12" ht="18.75" hidden="1" customHeight="1" outlineLevel="1">
      <c r="A12" s="408" t="s">
        <v>919</v>
      </c>
      <c r="B12" s="411">
        <v>7428</v>
      </c>
      <c r="C12" s="417">
        <v>2.8</v>
      </c>
      <c r="D12" s="411">
        <v>28479</v>
      </c>
      <c r="E12" s="411">
        <v>14471</v>
      </c>
      <c r="F12" s="411">
        <v>14008</v>
      </c>
      <c r="G12" s="673">
        <v>1.1000000000000001</v>
      </c>
      <c r="H12" s="674"/>
      <c r="I12" s="673">
        <v>3.8</v>
      </c>
      <c r="J12" s="675"/>
      <c r="K12" s="158"/>
      <c r="L12" s="159"/>
    </row>
    <row r="13" spans="1:12" ht="18.75" hidden="1" customHeight="1" outlineLevel="1">
      <c r="A13" s="408" t="s">
        <v>920</v>
      </c>
      <c r="B13" s="411">
        <v>7085</v>
      </c>
      <c r="C13" s="416" t="s">
        <v>938</v>
      </c>
      <c r="D13" s="411">
        <v>27617</v>
      </c>
      <c r="E13" s="411">
        <v>13801</v>
      </c>
      <c r="F13" s="411">
        <v>13816</v>
      </c>
      <c r="G13" s="673" t="s">
        <v>939</v>
      </c>
      <c r="H13" s="674"/>
      <c r="I13" s="673">
        <v>3.9</v>
      </c>
      <c r="J13" s="675"/>
      <c r="K13" s="158"/>
      <c r="L13" s="159"/>
    </row>
    <row r="14" spans="1:12" ht="18.75" hidden="1" customHeight="1" outlineLevel="1">
      <c r="A14" s="408" t="s">
        <v>921</v>
      </c>
      <c r="B14" s="411">
        <v>7145</v>
      </c>
      <c r="C14" s="416">
        <v>0.8</v>
      </c>
      <c r="D14" s="411">
        <v>27023</v>
      </c>
      <c r="E14" s="411">
        <v>13613</v>
      </c>
      <c r="F14" s="411">
        <v>13410</v>
      </c>
      <c r="G14" s="673" t="s">
        <v>940</v>
      </c>
      <c r="H14" s="674"/>
      <c r="I14" s="673">
        <v>3.8</v>
      </c>
      <c r="J14" s="675"/>
      <c r="K14" s="418"/>
      <c r="L14" s="159"/>
    </row>
    <row r="15" spans="1:12" ht="18.75" hidden="1" customHeight="1" outlineLevel="1">
      <c r="A15" s="408" t="s">
        <v>922</v>
      </c>
      <c r="B15" s="411">
        <v>7276</v>
      </c>
      <c r="C15" s="417">
        <v>1.8</v>
      </c>
      <c r="D15" s="411">
        <v>27342</v>
      </c>
      <c r="E15" s="411">
        <v>13674</v>
      </c>
      <c r="F15" s="411">
        <v>13668</v>
      </c>
      <c r="G15" s="673">
        <v>1.2</v>
      </c>
      <c r="H15" s="674"/>
      <c r="I15" s="673">
        <v>3.8</v>
      </c>
      <c r="J15" s="675"/>
      <c r="K15" s="158"/>
      <c r="L15" s="159"/>
    </row>
    <row r="16" spans="1:12" ht="18.75" hidden="1" customHeight="1" outlineLevel="1">
      <c r="A16" s="408" t="s">
        <v>923</v>
      </c>
      <c r="B16" s="411">
        <v>7156</v>
      </c>
      <c r="C16" s="417" t="s">
        <v>941</v>
      </c>
      <c r="D16" s="411">
        <v>27257</v>
      </c>
      <c r="E16" s="411">
        <v>13429</v>
      </c>
      <c r="F16" s="411">
        <v>13828</v>
      </c>
      <c r="G16" s="673" t="s">
        <v>942</v>
      </c>
      <c r="H16" s="674"/>
      <c r="I16" s="673">
        <v>3.8</v>
      </c>
      <c r="J16" s="675"/>
      <c r="K16" s="158"/>
      <c r="L16" s="159"/>
    </row>
    <row r="17" spans="1:12" ht="18.75" hidden="1" customHeight="1" outlineLevel="1">
      <c r="A17" s="408" t="s">
        <v>924</v>
      </c>
      <c r="B17" s="411">
        <v>7859</v>
      </c>
      <c r="C17" s="417">
        <v>9.8000000000000007</v>
      </c>
      <c r="D17" s="411">
        <v>25996</v>
      </c>
      <c r="E17" s="411">
        <v>13168</v>
      </c>
      <c r="F17" s="411">
        <v>12828</v>
      </c>
      <c r="G17" s="673" t="s">
        <v>938</v>
      </c>
      <c r="H17" s="674"/>
      <c r="I17" s="673">
        <v>3.3</v>
      </c>
      <c r="J17" s="675"/>
      <c r="K17" s="158"/>
      <c r="L17" s="159"/>
    </row>
    <row r="18" spans="1:12" ht="18.75" hidden="1" customHeight="1" outlineLevel="1">
      <c r="A18" s="408" t="s">
        <v>925</v>
      </c>
      <c r="B18" s="411">
        <v>7942</v>
      </c>
      <c r="C18" s="417">
        <v>1.1000000000000001</v>
      </c>
      <c r="D18" s="411">
        <v>25822</v>
      </c>
      <c r="E18" s="411">
        <v>13070</v>
      </c>
      <c r="F18" s="411">
        <v>12752</v>
      </c>
      <c r="G18" s="673" t="s">
        <v>943</v>
      </c>
      <c r="H18" s="674"/>
      <c r="I18" s="673">
        <v>3.3</v>
      </c>
      <c r="J18" s="675"/>
      <c r="K18" s="158"/>
      <c r="L18" s="159"/>
    </row>
    <row r="19" spans="1:12" ht="18.75" hidden="1" customHeight="1" outlineLevel="1">
      <c r="A19" s="408" t="s">
        <v>926</v>
      </c>
      <c r="B19" s="411">
        <v>8225</v>
      </c>
      <c r="C19" s="417">
        <v>3.6</v>
      </c>
      <c r="D19" s="411">
        <v>25882</v>
      </c>
      <c r="E19" s="411">
        <v>13057</v>
      </c>
      <c r="F19" s="411">
        <v>12825</v>
      </c>
      <c r="G19" s="673">
        <v>0.2</v>
      </c>
      <c r="H19" s="674"/>
      <c r="I19" s="673">
        <v>3.1</v>
      </c>
      <c r="J19" s="675"/>
      <c r="K19" s="158"/>
      <c r="L19" s="142"/>
    </row>
    <row r="20" spans="1:12" ht="18.75" hidden="1" customHeight="1" outlineLevel="1">
      <c r="A20" s="408" t="s">
        <v>927</v>
      </c>
      <c r="B20" s="411">
        <v>8381</v>
      </c>
      <c r="C20" s="417">
        <v>1.9</v>
      </c>
      <c r="D20" s="411">
        <v>25964</v>
      </c>
      <c r="E20" s="411">
        <v>13074</v>
      </c>
      <c r="F20" s="411">
        <v>12890</v>
      </c>
      <c r="G20" s="673">
        <v>0.3</v>
      </c>
      <c r="H20" s="674"/>
      <c r="I20" s="673">
        <v>3.1</v>
      </c>
      <c r="J20" s="675"/>
      <c r="K20" s="158"/>
      <c r="L20" s="159"/>
    </row>
    <row r="21" spans="1:12" ht="18.75" hidden="1" customHeight="1" outlineLevel="1">
      <c r="A21" s="408" t="s">
        <v>928</v>
      </c>
      <c r="B21" s="411">
        <v>8433</v>
      </c>
      <c r="C21" s="417">
        <v>0.6</v>
      </c>
      <c r="D21" s="411">
        <v>25875</v>
      </c>
      <c r="E21" s="411">
        <v>13034</v>
      </c>
      <c r="F21" s="411">
        <v>12841</v>
      </c>
      <c r="G21" s="673" t="s">
        <v>942</v>
      </c>
      <c r="H21" s="674"/>
      <c r="I21" s="673">
        <v>3.1</v>
      </c>
      <c r="J21" s="675"/>
      <c r="K21" s="158"/>
      <c r="L21" s="159"/>
    </row>
    <row r="22" spans="1:12" ht="18.75" hidden="1" customHeight="1" outlineLevel="1">
      <c r="A22" s="408" t="s">
        <v>929</v>
      </c>
      <c r="B22" s="411">
        <v>8547</v>
      </c>
      <c r="C22" s="417">
        <v>1.4</v>
      </c>
      <c r="D22" s="411">
        <v>25879</v>
      </c>
      <c r="E22" s="411">
        <v>12989</v>
      </c>
      <c r="F22" s="411">
        <v>12890</v>
      </c>
      <c r="G22" s="673">
        <v>0</v>
      </c>
      <c r="H22" s="674"/>
      <c r="I22" s="673">
        <v>3</v>
      </c>
      <c r="J22" s="675"/>
      <c r="K22" s="158"/>
      <c r="L22" s="159"/>
    </row>
    <row r="23" spans="1:12" ht="18.75" hidden="1" customHeight="1" outlineLevel="1">
      <c r="A23" s="408" t="s">
        <v>930</v>
      </c>
      <c r="B23" s="411">
        <v>8654</v>
      </c>
      <c r="C23" s="417">
        <v>1.3</v>
      </c>
      <c r="D23" s="411">
        <v>26057</v>
      </c>
      <c r="E23" s="411">
        <v>13138</v>
      </c>
      <c r="F23" s="411">
        <v>12919</v>
      </c>
      <c r="G23" s="673">
        <v>0.7</v>
      </c>
      <c r="H23" s="674"/>
      <c r="I23" s="673">
        <v>3</v>
      </c>
      <c r="J23" s="675"/>
      <c r="K23" s="158"/>
      <c r="L23" s="159"/>
    </row>
    <row r="24" spans="1:12" ht="18.75" hidden="1" customHeight="1" outlineLevel="1">
      <c r="A24" s="408" t="s">
        <v>931</v>
      </c>
      <c r="B24" s="411">
        <v>8812</v>
      </c>
      <c r="C24" s="417">
        <v>1.8</v>
      </c>
      <c r="D24" s="411">
        <v>26216</v>
      </c>
      <c r="E24" s="411">
        <v>13220</v>
      </c>
      <c r="F24" s="411">
        <v>12996</v>
      </c>
      <c r="G24" s="673">
        <v>0.6</v>
      </c>
      <c r="H24" s="674"/>
      <c r="I24" s="673">
        <v>3</v>
      </c>
      <c r="J24" s="675"/>
      <c r="K24" s="158"/>
      <c r="L24" s="159"/>
    </row>
    <row r="25" spans="1:12" ht="18.75" hidden="1" customHeight="1" outlineLevel="1">
      <c r="A25" s="408" t="s">
        <v>932</v>
      </c>
      <c r="B25" s="411">
        <v>8795</v>
      </c>
      <c r="C25" s="417" t="s">
        <v>944</v>
      </c>
      <c r="D25" s="411">
        <v>26442</v>
      </c>
      <c r="E25" s="411">
        <v>13341</v>
      </c>
      <c r="F25" s="411">
        <v>13101</v>
      </c>
      <c r="G25" s="673">
        <v>0.9</v>
      </c>
      <c r="H25" s="674"/>
      <c r="I25" s="673">
        <v>3</v>
      </c>
      <c r="J25" s="675"/>
      <c r="K25" s="158"/>
      <c r="L25" s="159"/>
    </row>
    <row r="26" spans="1:12" ht="18.75" hidden="1" customHeight="1" outlineLevel="1">
      <c r="A26" s="408" t="s">
        <v>933</v>
      </c>
      <c r="B26" s="411">
        <v>8806</v>
      </c>
      <c r="C26" s="417">
        <v>0.1</v>
      </c>
      <c r="D26" s="411">
        <v>26462</v>
      </c>
      <c r="E26" s="411">
        <v>13369</v>
      </c>
      <c r="F26" s="411">
        <v>13093</v>
      </c>
      <c r="G26" s="673">
        <v>0.1</v>
      </c>
      <c r="H26" s="674"/>
      <c r="I26" s="673">
        <v>3</v>
      </c>
      <c r="J26" s="675"/>
      <c r="K26" s="158"/>
      <c r="L26" s="159"/>
    </row>
    <row r="27" spans="1:12" ht="18.75" hidden="1" customHeight="1" outlineLevel="1">
      <c r="A27" s="408" t="s">
        <v>934</v>
      </c>
      <c r="B27" s="411">
        <v>8834</v>
      </c>
      <c r="C27" s="417">
        <v>0.3</v>
      </c>
      <c r="D27" s="411">
        <v>26501</v>
      </c>
      <c r="E27" s="411">
        <v>13412</v>
      </c>
      <c r="F27" s="411">
        <v>13089</v>
      </c>
      <c r="G27" s="673">
        <v>0.1</v>
      </c>
      <c r="H27" s="674"/>
      <c r="I27" s="673">
        <v>3</v>
      </c>
      <c r="J27" s="675"/>
      <c r="K27" s="418"/>
      <c r="L27" s="159"/>
    </row>
    <row r="28" spans="1:12" ht="18.75" hidden="1" customHeight="1" outlineLevel="1">
      <c r="A28" s="408" t="s">
        <v>945</v>
      </c>
      <c r="B28" s="411">
        <v>9092</v>
      </c>
      <c r="C28" s="417">
        <v>2.9</v>
      </c>
      <c r="D28" s="411">
        <v>26833</v>
      </c>
      <c r="E28" s="411">
        <v>13629</v>
      </c>
      <c r="F28" s="411">
        <v>13204</v>
      </c>
      <c r="G28" s="673">
        <v>1.3</v>
      </c>
      <c r="H28" s="674"/>
      <c r="I28" s="673">
        <v>3</v>
      </c>
      <c r="J28" s="675"/>
      <c r="K28" s="418"/>
      <c r="L28" s="159"/>
    </row>
    <row r="29" spans="1:12" ht="18.75" hidden="1" customHeight="1" outlineLevel="1">
      <c r="A29" s="408" t="s">
        <v>935</v>
      </c>
      <c r="B29" s="411">
        <v>9144</v>
      </c>
      <c r="C29" s="417">
        <v>0.6</v>
      </c>
      <c r="D29" s="411">
        <v>26913</v>
      </c>
      <c r="E29" s="411">
        <v>13666</v>
      </c>
      <c r="F29" s="411">
        <v>13247</v>
      </c>
      <c r="G29" s="673">
        <v>0.3</v>
      </c>
      <c r="H29" s="674"/>
      <c r="I29" s="673">
        <v>2.9</v>
      </c>
      <c r="J29" s="675"/>
      <c r="K29" s="158"/>
      <c r="L29" s="159"/>
    </row>
    <row r="30" spans="1:12" ht="18" hidden="1" customHeight="1" outlineLevel="1">
      <c r="A30" s="408" t="s">
        <v>946</v>
      </c>
      <c r="B30" s="411">
        <v>9229</v>
      </c>
      <c r="C30" s="417">
        <v>0.9</v>
      </c>
      <c r="D30" s="411">
        <v>27058</v>
      </c>
      <c r="E30" s="411">
        <v>13737</v>
      </c>
      <c r="F30" s="411">
        <v>13321</v>
      </c>
      <c r="G30" s="662">
        <v>0.5</v>
      </c>
      <c r="H30" s="663"/>
      <c r="I30" s="662">
        <v>2.9</v>
      </c>
      <c r="J30" s="664"/>
      <c r="K30" s="158"/>
      <c r="L30" s="159"/>
    </row>
    <row r="31" spans="1:12" ht="18" hidden="1" customHeight="1" outlineLevel="1">
      <c r="A31" s="408" t="s">
        <v>947</v>
      </c>
      <c r="B31" s="411">
        <v>9338</v>
      </c>
      <c r="C31" s="208">
        <v>1.2</v>
      </c>
      <c r="D31" s="411">
        <v>27124</v>
      </c>
      <c r="E31" s="411">
        <v>13769</v>
      </c>
      <c r="F31" s="411">
        <v>13355</v>
      </c>
      <c r="G31" s="662">
        <v>0.2</v>
      </c>
      <c r="H31" s="663"/>
      <c r="I31" s="662">
        <v>2.9</v>
      </c>
      <c r="J31" s="664"/>
      <c r="K31" s="158"/>
      <c r="L31" s="159"/>
    </row>
    <row r="32" spans="1:12" ht="18" hidden="1" customHeight="1" outlineLevel="1">
      <c r="A32" s="408" t="s">
        <v>948</v>
      </c>
      <c r="B32" s="411">
        <v>9308</v>
      </c>
      <c r="C32" s="208" t="s">
        <v>942</v>
      </c>
      <c r="D32" s="411">
        <v>26959</v>
      </c>
      <c r="E32" s="411">
        <v>13616</v>
      </c>
      <c r="F32" s="411">
        <v>13343</v>
      </c>
      <c r="G32" s="662" t="s">
        <v>961</v>
      </c>
      <c r="H32" s="663"/>
      <c r="I32" s="662">
        <v>2.9</v>
      </c>
      <c r="J32" s="664"/>
      <c r="K32" s="158"/>
      <c r="L32" s="159"/>
    </row>
    <row r="33" spans="1:12" ht="18" hidden="1" customHeight="1" outlineLevel="1">
      <c r="A33" s="408" t="s">
        <v>949</v>
      </c>
      <c r="B33" s="411">
        <v>9321</v>
      </c>
      <c r="C33" s="208">
        <v>0.1</v>
      </c>
      <c r="D33" s="411">
        <v>26936</v>
      </c>
      <c r="E33" s="411">
        <v>13576</v>
      </c>
      <c r="F33" s="411">
        <v>13360</v>
      </c>
      <c r="G33" s="662" t="s">
        <v>962</v>
      </c>
      <c r="H33" s="663"/>
      <c r="I33" s="662">
        <v>2.9</v>
      </c>
      <c r="J33" s="664"/>
      <c r="K33" s="158"/>
      <c r="L33" s="159"/>
    </row>
    <row r="34" spans="1:12" ht="18" hidden="1" customHeight="1" outlineLevel="1">
      <c r="A34" s="408" t="s">
        <v>950</v>
      </c>
      <c r="B34" s="411">
        <v>9300</v>
      </c>
      <c r="C34" s="208" t="s">
        <v>944</v>
      </c>
      <c r="D34" s="411">
        <v>26743</v>
      </c>
      <c r="E34" s="411">
        <v>13474</v>
      </c>
      <c r="F34" s="411">
        <v>13269</v>
      </c>
      <c r="G34" s="662" t="s">
        <v>943</v>
      </c>
      <c r="H34" s="663"/>
      <c r="I34" s="662">
        <v>2.9</v>
      </c>
      <c r="J34" s="664"/>
      <c r="K34" s="158"/>
      <c r="L34" s="159"/>
    </row>
    <row r="35" spans="1:12" ht="18" hidden="1" customHeight="1" outlineLevel="1">
      <c r="A35" s="408" t="s">
        <v>951</v>
      </c>
      <c r="B35" s="411">
        <v>9326</v>
      </c>
      <c r="C35" s="208">
        <v>0.3</v>
      </c>
      <c r="D35" s="411">
        <v>26598</v>
      </c>
      <c r="E35" s="411">
        <v>13371</v>
      </c>
      <c r="F35" s="411">
        <v>13227</v>
      </c>
      <c r="G35" s="662" t="s">
        <v>963</v>
      </c>
      <c r="H35" s="663"/>
      <c r="I35" s="662">
        <v>2.9</v>
      </c>
      <c r="J35" s="664"/>
      <c r="K35" s="158"/>
      <c r="L35" s="159"/>
    </row>
    <row r="36" spans="1:12" ht="18" hidden="1" customHeight="1" outlineLevel="1">
      <c r="A36" s="408" t="s">
        <v>952</v>
      </c>
      <c r="B36" s="411">
        <v>9220</v>
      </c>
      <c r="C36" s="208" t="s">
        <v>964</v>
      </c>
      <c r="D36" s="411">
        <v>26377</v>
      </c>
      <c r="E36" s="411">
        <v>13180</v>
      </c>
      <c r="F36" s="411">
        <v>13197</v>
      </c>
      <c r="G36" s="662" t="s">
        <v>965</v>
      </c>
      <c r="H36" s="663"/>
      <c r="I36" s="662">
        <v>2.9</v>
      </c>
      <c r="J36" s="664"/>
      <c r="K36" s="158"/>
      <c r="L36" s="159"/>
    </row>
    <row r="37" spans="1:12" ht="18" hidden="1" customHeight="1" outlineLevel="1">
      <c r="A37" s="408" t="s">
        <v>953</v>
      </c>
      <c r="B37" s="411">
        <v>9201</v>
      </c>
      <c r="C37" s="208" t="s">
        <v>944</v>
      </c>
      <c r="D37" s="411">
        <v>26153</v>
      </c>
      <c r="E37" s="411">
        <v>13073</v>
      </c>
      <c r="F37" s="411">
        <v>13080</v>
      </c>
      <c r="G37" s="662" t="s">
        <v>965</v>
      </c>
      <c r="H37" s="663"/>
      <c r="I37" s="662">
        <v>2.8</v>
      </c>
      <c r="J37" s="664"/>
      <c r="K37" s="158"/>
      <c r="L37" s="159"/>
    </row>
    <row r="38" spans="1:12" ht="18" hidden="1" customHeight="1" outlineLevel="1">
      <c r="A38" s="408" t="s">
        <v>954</v>
      </c>
      <c r="B38" s="411">
        <v>9118</v>
      </c>
      <c r="C38" s="208" t="s">
        <v>966</v>
      </c>
      <c r="D38" s="411">
        <v>25853</v>
      </c>
      <c r="E38" s="411">
        <v>12878</v>
      </c>
      <c r="F38" s="411">
        <v>12975</v>
      </c>
      <c r="G38" s="662" t="s">
        <v>964</v>
      </c>
      <c r="H38" s="663"/>
      <c r="I38" s="662">
        <v>2.8</v>
      </c>
      <c r="J38" s="664"/>
      <c r="K38" s="418"/>
      <c r="L38" s="159"/>
    </row>
    <row r="39" spans="1:12" ht="18" hidden="1" customHeight="1" outlineLevel="1">
      <c r="A39" s="408" t="s">
        <v>955</v>
      </c>
      <c r="B39" s="411">
        <v>9092</v>
      </c>
      <c r="C39" s="208" t="s">
        <v>942</v>
      </c>
      <c r="D39" s="411">
        <v>25480</v>
      </c>
      <c r="E39" s="411">
        <v>12627</v>
      </c>
      <c r="F39" s="411">
        <v>12853</v>
      </c>
      <c r="G39" s="662" t="s">
        <v>967</v>
      </c>
      <c r="H39" s="663"/>
      <c r="I39" s="662">
        <v>2.8</v>
      </c>
      <c r="J39" s="664"/>
      <c r="K39" s="158"/>
      <c r="L39" s="159"/>
    </row>
    <row r="40" spans="1:12" ht="18" hidden="1" customHeight="1" outlineLevel="1">
      <c r="A40" s="408" t="s">
        <v>956</v>
      </c>
      <c r="B40" s="411">
        <v>9132</v>
      </c>
      <c r="C40" s="208">
        <v>0.4</v>
      </c>
      <c r="D40" s="411">
        <v>25355</v>
      </c>
      <c r="E40" s="411">
        <v>12566</v>
      </c>
      <c r="F40" s="411">
        <v>12789</v>
      </c>
      <c r="G40" s="662" t="s">
        <v>963</v>
      </c>
      <c r="H40" s="663"/>
      <c r="I40" s="662">
        <v>2.8</v>
      </c>
      <c r="J40" s="664"/>
      <c r="K40" s="158"/>
      <c r="L40" s="159"/>
    </row>
    <row r="41" spans="1:12" ht="18" hidden="1" customHeight="1" outlineLevel="1">
      <c r="A41" s="408" t="s">
        <v>957</v>
      </c>
      <c r="B41" s="411">
        <v>9191</v>
      </c>
      <c r="C41" s="208">
        <v>0.6</v>
      </c>
      <c r="D41" s="411">
        <v>25217</v>
      </c>
      <c r="E41" s="411">
        <v>12542</v>
      </c>
      <c r="F41" s="411">
        <v>12675</v>
      </c>
      <c r="G41" s="662" t="s">
        <v>963</v>
      </c>
      <c r="H41" s="663"/>
      <c r="I41" s="662">
        <v>2.7</v>
      </c>
      <c r="J41" s="664"/>
      <c r="K41" s="158"/>
      <c r="L41" s="159"/>
    </row>
    <row r="42" spans="1:12" ht="18" hidden="1" customHeight="1" outlineLevel="1">
      <c r="A42" s="408" t="s">
        <v>958</v>
      </c>
      <c r="B42" s="411">
        <v>9219</v>
      </c>
      <c r="C42" s="208">
        <v>0.3</v>
      </c>
      <c r="D42" s="411">
        <v>25024</v>
      </c>
      <c r="E42" s="411">
        <v>12452</v>
      </c>
      <c r="F42" s="411">
        <v>12572</v>
      </c>
      <c r="G42" s="662" t="s">
        <v>965</v>
      </c>
      <c r="H42" s="663"/>
      <c r="I42" s="662">
        <v>2.7</v>
      </c>
      <c r="J42" s="664"/>
      <c r="K42" s="158"/>
      <c r="L42" s="159"/>
    </row>
    <row r="43" spans="1:12" ht="18" hidden="1" customHeight="1" outlineLevel="1">
      <c r="A43" s="408" t="s">
        <v>959</v>
      </c>
      <c r="B43" s="411">
        <v>9268</v>
      </c>
      <c r="C43" s="208">
        <v>0.5</v>
      </c>
      <c r="D43" s="411">
        <v>24888</v>
      </c>
      <c r="E43" s="411">
        <v>12373</v>
      </c>
      <c r="F43" s="411">
        <v>12515</v>
      </c>
      <c r="G43" s="662" t="s">
        <v>963</v>
      </c>
      <c r="H43" s="663"/>
      <c r="I43" s="662">
        <v>2.7</v>
      </c>
      <c r="J43" s="664"/>
      <c r="K43" s="158"/>
      <c r="L43" s="159"/>
    </row>
    <row r="44" spans="1:12" ht="18" hidden="1" customHeight="1" outlineLevel="1">
      <c r="A44" s="408" t="s">
        <v>960</v>
      </c>
      <c r="B44" s="411">
        <v>9345</v>
      </c>
      <c r="C44" s="208">
        <v>0.8</v>
      </c>
      <c r="D44" s="411">
        <v>24677</v>
      </c>
      <c r="E44" s="411">
        <v>12249</v>
      </c>
      <c r="F44" s="411">
        <v>12428</v>
      </c>
      <c r="G44" s="662" t="s">
        <v>965</v>
      </c>
      <c r="H44" s="663"/>
      <c r="I44" s="662">
        <v>2.6</v>
      </c>
      <c r="J44" s="664"/>
      <c r="K44" s="418"/>
      <c r="L44" s="159"/>
    </row>
    <row r="45" spans="1:12" ht="20.25" customHeight="1" collapsed="1">
      <c r="A45" s="350" t="s">
        <v>847</v>
      </c>
      <c r="B45" s="355">
        <v>9406</v>
      </c>
      <c r="C45" s="207">
        <v>0.7</v>
      </c>
      <c r="D45" s="355">
        <v>24499</v>
      </c>
      <c r="E45" s="355">
        <v>12129</v>
      </c>
      <c r="F45" s="355">
        <v>12370</v>
      </c>
      <c r="G45" s="673" t="s">
        <v>865</v>
      </c>
      <c r="H45" s="674"/>
      <c r="I45" s="673">
        <v>2.6</v>
      </c>
      <c r="J45" s="675"/>
    </row>
    <row r="46" spans="1:12" ht="20.25" customHeight="1">
      <c r="A46" s="344" t="s">
        <v>249</v>
      </c>
      <c r="B46" s="242">
        <v>9454</v>
      </c>
      <c r="C46" s="208">
        <v>0.5</v>
      </c>
      <c r="D46" s="242">
        <v>24287</v>
      </c>
      <c r="E46" s="242">
        <v>12052</v>
      </c>
      <c r="F46" s="242">
        <v>12235</v>
      </c>
      <c r="G46" s="662" t="s">
        <v>864</v>
      </c>
      <c r="H46" s="663"/>
      <c r="I46" s="662">
        <v>2.6</v>
      </c>
      <c r="J46" s="664"/>
    </row>
    <row r="47" spans="1:12" ht="20.25" customHeight="1">
      <c r="A47" s="344" t="s">
        <v>250</v>
      </c>
      <c r="B47" s="242">
        <v>9536</v>
      </c>
      <c r="C47" s="208">
        <v>0.9</v>
      </c>
      <c r="D47" s="242">
        <v>24157</v>
      </c>
      <c r="E47" s="242">
        <v>12008</v>
      </c>
      <c r="F47" s="242">
        <v>12149</v>
      </c>
      <c r="G47" s="662" t="s">
        <v>866</v>
      </c>
      <c r="H47" s="663"/>
      <c r="I47" s="662">
        <v>2.5</v>
      </c>
      <c r="J47" s="664"/>
    </row>
    <row r="48" spans="1:12" ht="20.25" customHeight="1">
      <c r="A48" s="344" t="s">
        <v>251</v>
      </c>
      <c r="B48" s="242">
        <v>9600</v>
      </c>
      <c r="C48" s="208">
        <v>0.7</v>
      </c>
      <c r="D48" s="242">
        <v>24080</v>
      </c>
      <c r="E48" s="242">
        <v>11906</v>
      </c>
      <c r="F48" s="242">
        <v>12174</v>
      </c>
      <c r="G48" s="662" t="s">
        <v>867</v>
      </c>
      <c r="H48" s="663"/>
      <c r="I48" s="662">
        <v>2.5</v>
      </c>
      <c r="J48" s="664"/>
    </row>
    <row r="49" spans="1:10" ht="20.25" customHeight="1">
      <c r="A49" s="344" t="s">
        <v>252</v>
      </c>
      <c r="B49" s="242">
        <v>9603</v>
      </c>
      <c r="C49" s="208">
        <v>0</v>
      </c>
      <c r="D49" s="242">
        <v>23818</v>
      </c>
      <c r="E49" s="242">
        <v>11742</v>
      </c>
      <c r="F49" s="242">
        <v>12076</v>
      </c>
      <c r="G49" s="662" t="s">
        <v>868</v>
      </c>
      <c r="H49" s="663"/>
      <c r="I49" s="662">
        <v>2.5</v>
      </c>
      <c r="J49" s="664"/>
    </row>
    <row r="50" spans="1:10" ht="20.25" customHeight="1">
      <c r="A50" s="344" t="s">
        <v>253</v>
      </c>
      <c r="B50" s="242">
        <v>9603</v>
      </c>
      <c r="C50" s="208">
        <v>0</v>
      </c>
      <c r="D50" s="242">
        <v>23558</v>
      </c>
      <c r="E50" s="242">
        <v>11602</v>
      </c>
      <c r="F50" s="242">
        <v>11956</v>
      </c>
      <c r="G50" s="662" t="s">
        <v>868</v>
      </c>
      <c r="H50" s="663"/>
      <c r="I50" s="662">
        <v>2.5</v>
      </c>
      <c r="J50" s="664"/>
    </row>
    <row r="51" spans="1:10" ht="20.25" customHeight="1">
      <c r="A51" s="344" t="s">
        <v>310</v>
      </c>
      <c r="B51" s="242">
        <v>9683</v>
      </c>
      <c r="C51" s="208">
        <v>0.8</v>
      </c>
      <c r="D51" s="242">
        <v>23436</v>
      </c>
      <c r="E51" s="242">
        <v>11494</v>
      </c>
      <c r="F51" s="242">
        <v>11942</v>
      </c>
      <c r="G51" s="662" t="s">
        <v>866</v>
      </c>
      <c r="H51" s="663"/>
      <c r="I51" s="662">
        <v>2.4</v>
      </c>
      <c r="J51" s="664"/>
    </row>
    <row r="52" spans="1:10" ht="20.25" customHeight="1">
      <c r="A52" s="344" t="s">
        <v>311</v>
      </c>
      <c r="B52" s="242">
        <v>9700</v>
      </c>
      <c r="C52" s="208">
        <v>0.2</v>
      </c>
      <c r="D52" s="242">
        <v>23175</v>
      </c>
      <c r="E52" s="242">
        <v>11326</v>
      </c>
      <c r="F52" s="242">
        <v>11849</v>
      </c>
      <c r="G52" s="662" t="s">
        <v>868</v>
      </c>
      <c r="H52" s="663"/>
      <c r="I52" s="662">
        <v>2.4</v>
      </c>
      <c r="J52" s="664"/>
    </row>
    <row r="53" spans="1:10" ht="20.25" customHeight="1">
      <c r="A53" s="344" t="s">
        <v>312</v>
      </c>
      <c r="B53" s="242">
        <v>9758</v>
      </c>
      <c r="C53" s="208">
        <v>0.6</v>
      </c>
      <c r="D53" s="242">
        <v>23059</v>
      </c>
      <c r="E53" s="242">
        <v>11242</v>
      </c>
      <c r="F53" s="242">
        <v>11817</v>
      </c>
      <c r="G53" s="662" t="s">
        <v>866</v>
      </c>
      <c r="H53" s="663"/>
      <c r="I53" s="662">
        <v>2.4</v>
      </c>
      <c r="J53" s="664"/>
    </row>
    <row r="54" spans="1:10" ht="20.25" customHeight="1">
      <c r="A54" s="349" t="s">
        <v>361</v>
      </c>
      <c r="B54" s="357">
        <v>9813</v>
      </c>
      <c r="C54" s="208">
        <v>0.6</v>
      </c>
      <c r="D54" s="357">
        <v>22844</v>
      </c>
      <c r="E54" s="357">
        <v>11137</v>
      </c>
      <c r="F54" s="357">
        <v>11707</v>
      </c>
      <c r="G54" s="662" t="s">
        <v>864</v>
      </c>
      <c r="H54" s="663"/>
      <c r="I54" s="662">
        <v>2.2999999999999998</v>
      </c>
      <c r="J54" s="664"/>
    </row>
    <row r="55" spans="1:10" ht="20.25" customHeight="1">
      <c r="A55" s="349" t="s">
        <v>362</v>
      </c>
      <c r="B55" s="357">
        <v>9811</v>
      </c>
      <c r="C55" s="208">
        <v>0</v>
      </c>
      <c r="D55" s="357">
        <v>22509</v>
      </c>
      <c r="E55" s="357">
        <v>10939</v>
      </c>
      <c r="F55" s="357">
        <v>11570</v>
      </c>
      <c r="G55" s="662" t="s">
        <v>841</v>
      </c>
      <c r="H55" s="663"/>
      <c r="I55" s="662">
        <v>2.2999999999999998</v>
      </c>
      <c r="J55" s="664"/>
    </row>
    <row r="56" spans="1:10" ht="20.25" customHeight="1">
      <c r="A56" s="349" t="s">
        <v>842</v>
      </c>
      <c r="B56" s="357">
        <v>9820</v>
      </c>
      <c r="C56" s="208">
        <v>0.1</v>
      </c>
      <c r="D56" s="357">
        <v>22294</v>
      </c>
      <c r="E56" s="357">
        <v>10861</v>
      </c>
      <c r="F56" s="357">
        <v>11433</v>
      </c>
      <c r="G56" s="662">
        <v>-1</v>
      </c>
      <c r="H56" s="663"/>
      <c r="I56" s="662">
        <v>2.2999999999999998</v>
      </c>
      <c r="J56" s="664"/>
    </row>
    <row r="57" spans="1:10" ht="20.25" customHeight="1">
      <c r="A57" s="349" t="s">
        <v>843</v>
      </c>
      <c r="B57" s="357">
        <v>9812</v>
      </c>
      <c r="C57" s="208">
        <v>-0.1</v>
      </c>
      <c r="D57" s="357">
        <v>22079</v>
      </c>
      <c r="E57" s="357">
        <v>10734</v>
      </c>
      <c r="F57" s="357">
        <v>11345</v>
      </c>
      <c r="G57" s="662">
        <v>-1</v>
      </c>
      <c r="H57" s="663"/>
      <c r="I57" s="662">
        <v>2.2999999999999998</v>
      </c>
      <c r="J57" s="664"/>
    </row>
    <row r="58" spans="1:10" ht="20.25" customHeight="1">
      <c r="A58" s="349" t="s">
        <v>844</v>
      </c>
      <c r="B58" s="357">
        <v>9825</v>
      </c>
      <c r="C58" s="208">
        <v>0.1</v>
      </c>
      <c r="D58" s="357">
        <v>21896</v>
      </c>
      <c r="E58" s="357">
        <v>10639</v>
      </c>
      <c r="F58" s="357">
        <v>11257</v>
      </c>
      <c r="G58" s="662">
        <v>-0.8</v>
      </c>
      <c r="H58" s="663"/>
      <c r="I58" s="662">
        <v>2.2000000000000002</v>
      </c>
      <c r="J58" s="664"/>
    </row>
    <row r="59" spans="1:10" ht="20.25" customHeight="1">
      <c r="A59" s="349" t="s">
        <v>845</v>
      </c>
      <c r="B59" s="357">
        <v>9768</v>
      </c>
      <c r="C59" s="208">
        <v>-0.6</v>
      </c>
      <c r="D59" s="357">
        <v>21541</v>
      </c>
      <c r="E59" s="357">
        <v>10437</v>
      </c>
      <c r="F59" s="357">
        <v>11104</v>
      </c>
      <c r="G59" s="662">
        <v>-1.4</v>
      </c>
      <c r="H59" s="663"/>
      <c r="I59" s="662">
        <v>2.2000000000000002</v>
      </c>
      <c r="J59" s="664"/>
    </row>
    <row r="60" spans="1:10" ht="20.25" customHeight="1" thickBot="1">
      <c r="A60" s="127" t="s">
        <v>846</v>
      </c>
      <c r="B60" s="128">
        <v>9764</v>
      </c>
      <c r="C60" s="209">
        <v>0</v>
      </c>
      <c r="D60" s="128">
        <v>21338</v>
      </c>
      <c r="E60" s="128">
        <v>10296</v>
      </c>
      <c r="F60" s="128">
        <v>11042</v>
      </c>
      <c r="G60" s="668">
        <v>-0.9</v>
      </c>
      <c r="H60" s="682"/>
      <c r="I60" s="668">
        <v>2.2000000000000002</v>
      </c>
      <c r="J60" s="669"/>
    </row>
    <row r="61" spans="1:10" ht="9" customHeight="1">
      <c r="A61" s="352"/>
      <c r="B61" s="352"/>
      <c r="C61" s="352"/>
      <c r="D61" s="352"/>
      <c r="E61" s="676"/>
      <c r="F61" s="676"/>
      <c r="G61" s="676"/>
      <c r="H61" s="676"/>
      <c r="I61" s="653"/>
      <c r="J61" s="653"/>
    </row>
    <row r="62" spans="1:10" ht="30" customHeight="1" thickBot="1">
      <c r="A62" s="690" t="s">
        <v>555</v>
      </c>
      <c r="B62" s="690"/>
      <c r="C62" s="690"/>
      <c r="D62" s="28"/>
      <c r="F62" s="351"/>
      <c r="G62" s="351"/>
      <c r="H62" s="351"/>
      <c r="I62" s="351"/>
      <c r="J62" s="365" t="s">
        <v>554</v>
      </c>
    </row>
    <row r="63" spans="1:10" ht="14.25" customHeight="1">
      <c r="A63" s="466" t="s">
        <v>3</v>
      </c>
      <c r="B63" s="450" t="s">
        <v>25</v>
      </c>
      <c r="C63" s="691" t="s">
        <v>257</v>
      </c>
      <c r="D63" s="691"/>
      <c r="E63" s="691" t="s">
        <v>258</v>
      </c>
      <c r="F63" s="691"/>
      <c r="G63" s="670" t="s">
        <v>247</v>
      </c>
      <c r="H63" s="671"/>
      <c r="I63" s="672"/>
      <c r="J63" s="520" t="s">
        <v>259</v>
      </c>
    </row>
    <row r="64" spans="1:10" ht="13.5" customHeight="1">
      <c r="A64" s="467"/>
      <c r="B64" s="468"/>
      <c r="C64" s="356" t="s">
        <v>408</v>
      </c>
      <c r="D64" s="356" t="s">
        <v>407</v>
      </c>
      <c r="E64" s="356" t="s">
        <v>406</v>
      </c>
      <c r="F64" s="356" t="s">
        <v>405</v>
      </c>
      <c r="G64" s="356" t="s">
        <v>260</v>
      </c>
      <c r="H64" s="665" t="s">
        <v>261</v>
      </c>
      <c r="I64" s="666"/>
      <c r="J64" s="654"/>
    </row>
    <row r="65" spans="1:11" ht="7.5" customHeight="1">
      <c r="A65" s="353"/>
      <c r="B65" s="354" t="s">
        <v>148</v>
      </c>
      <c r="C65" s="354" t="s">
        <v>24</v>
      </c>
      <c r="D65" s="354" t="s">
        <v>24</v>
      </c>
      <c r="E65" s="354" t="s">
        <v>24</v>
      </c>
      <c r="F65" s="354" t="s">
        <v>24</v>
      </c>
      <c r="G65" s="354" t="s">
        <v>24</v>
      </c>
      <c r="H65" s="496" t="s">
        <v>24</v>
      </c>
      <c r="I65" s="667"/>
      <c r="J65" s="359" t="s">
        <v>23</v>
      </c>
    </row>
    <row r="66" spans="1:11" s="10" customFormat="1" ht="19.5" hidden="1" customHeight="1" outlineLevel="1">
      <c r="A66" s="409" t="s">
        <v>989</v>
      </c>
      <c r="B66" s="410">
        <v>25452</v>
      </c>
      <c r="C66" s="410">
        <v>490</v>
      </c>
      <c r="D66" s="410">
        <v>171</v>
      </c>
      <c r="E66" s="410">
        <v>1345</v>
      </c>
      <c r="F66" s="410">
        <v>1129</v>
      </c>
      <c r="G66" s="410">
        <v>44</v>
      </c>
      <c r="H66" s="660">
        <v>9</v>
      </c>
      <c r="I66" s="661"/>
      <c r="J66" s="405">
        <v>570</v>
      </c>
      <c r="K66" s="419"/>
    </row>
    <row r="67" spans="1:11" s="10" customFormat="1" ht="19.5" hidden="1" customHeight="1" outlineLevel="1">
      <c r="A67" s="409" t="s">
        <v>990</v>
      </c>
      <c r="B67" s="411">
        <v>25872</v>
      </c>
      <c r="C67" s="411">
        <v>530</v>
      </c>
      <c r="D67" s="411">
        <v>182</v>
      </c>
      <c r="E67" s="411">
        <v>1266</v>
      </c>
      <c r="F67" s="411">
        <v>1183</v>
      </c>
      <c r="G67" s="411">
        <v>40</v>
      </c>
      <c r="H67" s="660">
        <v>51</v>
      </c>
      <c r="I67" s="661"/>
      <c r="J67" s="405">
        <v>420</v>
      </c>
      <c r="K67" s="419"/>
    </row>
    <row r="68" spans="1:11" s="10" customFormat="1" ht="19.5" hidden="1" customHeight="1" outlineLevel="1">
      <c r="A68" s="409" t="s">
        <v>991</v>
      </c>
      <c r="B68" s="411">
        <v>27847</v>
      </c>
      <c r="C68" s="411">
        <v>570</v>
      </c>
      <c r="D68" s="411">
        <v>186</v>
      </c>
      <c r="E68" s="411">
        <v>3133</v>
      </c>
      <c r="F68" s="411">
        <v>1265</v>
      </c>
      <c r="G68" s="411">
        <v>36</v>
      </c>
      <c r="H68" s="660">
        <v>313</v>
      </c>
      <c r="I68" s="661"/>
      <c r="J68" s="405">
        <v>1975</v>
      </c>
      <c r="K68" s="419"/>
    </row>
    <row r="69" spans="1:11" s="10" customFormat="1" ht="19.5" hidden="1" customHeight="1" outlineLevel="1">
      <c r="A69" s="409" t="s">
        <v>992</v>
      </c>
      <c r="B69" s="411">
        <v>28432</v>
      </c>
      <c r="C69" s="411">
        <v>571</v>
      </c>
      <c r="D69" s="411">
        <v>152</v>
      </c>
      <c r="E69" s="411">
        <v>1624</v>
      </c>
      <c r="F69" s="411">
        <v>1260</v>
      </c>
      <c r="G69" s="411">
        <v>25</v>
      </c>
      <c r="H69" s="660">
        <v>223</v>
      </c>
      <c r="I69" s="661"/>
      <c r="J69" s="405">
        <v>585</v>
      </c>
      <c r="K69" s="419"/>
    </row>
    <row r="70" spans="1:11" s="10" customFormat="1" ht="19.5" hidden="1" customHeight="1" outlineLevel="1">
      <c r="A70" s="409" t="s">
        <v>993</v>
      </c>
      <c r="B70" s="411">
        <v>27850</v>
      </c>
      <c r="C70" s="411">
        <v>629</v>
      </c>
      <c r="D70" s="411">
        <v>139</v>
      </c>
      <c r="E70" s="411">
        <v>1634</v>
      </c>
      <c r="F70" s="411">
        <v>1559</v>
      </c>
      <c r="G70" s="411">
        <v>22</v>
      </c>
      <c r="H70" s="660">
        <v>1169</v>
      </c>
      <c r="I70" s="661"/>
      <c r="J70" s="405" t="s">
        <v>968</v>
      </c>
      <c r="K70" s="419"/>
    </row>
    <row r="71" spans="1:11" s="10" customFormat="1" ht="19.5" hidden="1" customHeight="1" outlineLevel="1">
      <c r="A71" s="409" t="s">
        <v>994</v>
      </c>
      <c r="B71" s="411">
        <v>27880</v>
      </c>
      <c r="C71" s="411">
        <v>578</v>
      </c>
      <c r="D71" s="411">
        <v>158</v>
      </c>
      <c r="E71" s="411">
        <v>1680</v>
      </c>
      <c r="F71" s="411">
        <v>1723</v>
      </c>
      <c r="G71" s="411">
        <v>33</v>
      </c>
      <c r="H71" s="660">
        <v>380</v>
      </c>
      <c r="I71" s="661"/>
      <c r="J71" s="405">
        <v>30</v>
      </c>
      <c r="K71" s="419"/>
    </row>
    <row r="72" spans="1:11" s="10" customFormat="1" ht="19.5" hidden="1" customHeight="1" outlineLevel="1">
      <c r="A72" s="409" t="s">
        <v>995</v>
      </c>
      <c r="B72" s="411">
        <v>28253</v>
      </c>
      <c r="C72" s="411">
        <v>561</v>
      </c>
      <c r="D72" s="411">
        <v>148</v>
      </c>
      <c r="E72" s="411">
        <v>1890</v>
      </c>
      <c r="F72" s="411">
        <v>1585</v>
      </c>
      <c r="G72" s="411">
        <v>27</v>
      </c>
      <c r="H72" s="660">
        <v>372</v>
      </c>
      <c r="I72" s="661"/>
      <c r="J72" s="405">
        <v>373</v>
      </c>
      <c r="K72" s="419"/>
    </row>
    <row r="73" spans="1:11" s="10" customFormat="1" ht="19.5" hidden="1" customHeight="1" outlineLevel="1">
      <c r="A73" s="409" t="s">
        <v>996</v>
      </c>
      <c r="B73" s="411">
        <v>28450</v>
      </c>
      <c r="C73" s="411">
        <v>534</v>
      </c>
      <c r="D73" s="411">
        <v>144</v>
      </c>
      <c r="E73" s="411">
        <v>1802</v>
      </c>
      <c r="F73" s="411">
        <v>1983</v>
      </c>
      <c r="G73" s="411">
        <v>41</v>
      </c>
      <c r="H73" s="660">
        <v>53</v>
      </c>
      <c r="I73" s="661"/>
      <c r="J73" s="405">
        <v>197</v>
      </c>
      <c r="K73" s="419"/>
    </row>
    <row r="74" spans="1:11" s="10" customFormat="1" ht="19.5" hidden="1" customHeight="1" outlineLevel="1">
      <c r="A74" s="409" t="s">
        <v>997</v>
      </c>
      <c r="B74" s="411">
        <v>28105</v>
      </c>
      <c r="C74" s="411">
        <v>521</v>
      </c>
      <c r="D74" s="411">
        <v>132</v>
      </c>
      <c r="E74" s="411">
        <v>1736</v>
      </c>
      <c r="F74" s="411">
        <v>1842</v>
      </c>
      <c r="G74" s="411">
        <v>23</v>
      </c>
      <c r="H74" s="660">
        <v>651</v>
      </c>
      <c r="I74" s="661"/>
      <c r="J74" s="405" t="s">
        <v>969</v>
      </c>
      <c r="K74" s="419"/>
    </row>
    <row r="75" spans="1:11" s="10" customFormat="1" ht="19.5" hidden="1" customHeight="1" outlineLevel="1">
      <c r="A75" s="409" t="s">
        <v>998</v>
      </c>
      <c r="B75" s="411">
        <v>27049</v>
      </c>
      <c r="C75" s="411">
        <v>458</v>
      </c>
      <c r="D75" s="411">
        <v>130</v>
      </c>
      <c r="E75" s="411">
        <v>1730</v>
      </c>
      <c r="F75" s="411">
        <v>2032</v>
      </c>
      <c r="G75" s="411">
        <v>20</v>
      </c>
      <c r="H75" s="660">
        <v>1102</v>
      </c>
      <c r="I75" s="661"/>
      <c r="J75" s="405" t="s">
        <v>970</v>
      </c>
      <c r="K75" s="419"/>
    </row>
    <row r="76" spans="1:11" s="10" customFormat="1" ht="19.5" hidden="1" customHeight="1" outlineLevel="1">
      <c r="A76" s="409" t="s">
        <v>999</v>
      </c>
      <c r="B76" s="411">
        <v>27308</v>
      </c>
      <c r="C76" s="411">
        <v>417</v>
      </c>
      <c r="D76" s="411">
        <v>141</v>
      </c>
      <c r="E76" s="411">
        <v>1951</v>
      </c>
      <c r="F76" s="411">
        <v>1949</v>
      </c>
      <c r="G76" s="411">
        <v>23</v>
      </c>
      <c r="H76" s="660">
        <v>42</v>
      </c>
      <c r="I76" s="661"/>
      <c r="J76" s="405">
        <v>259</v>
      </c>
      <c r="K76" s="419"/>
    </row>
    <row r="77" spans="1:11" s="10" customFormat="1" ht="19.5" hidden="1" customHeight="1" outlineLevel="1">
      <c r="A77" s="409" t="s">
        <v>1000</v>
      </c>
      <c r="B77" s="411">
        <v>27330</v>
      </c>
      <c r="C77" s="411">
        <v>501</v>
      </c>
      <c r="D77" s="411">
        <v>157</v>
      </c>
      <c r="E77" s="411">
        <v>2220</v>
      </c>
      <c r="F77" s="411">
        <v>2304</v>
      </c>
      <c r="G77" s="411">
        <v>2</v>
      </c>
      <c r="H77" s="660">
        <v>240</v>
      </c>
      <c r="I77" s="661"/>
      <c r="J77" s="405">
        <v>22</v>
      </c>
      <c r="K77" s="419"/>
    </row>
    <row r="78" spans="1:11" s="10" customFormat="1" ht="19.5" hidden="1" customHeight="1" outlineLevel="1">
      <c r="A78" s="409" t="s">
        <v>1001</v>
      </c>
      <c r="B78" s="411">
        <v>25957</v>
      </c>
      <c r="C78" s="411">
        <v>441</v>
      </c>
      <c r="D78" s="411">
        <v>162</v>
      </c>
      <c r="E78" s="411">
        <v>2843</v>
      </c>
      <c r="F78" s="411">
        <v>3034</v>
      </c>
      <c r="G78" s="411">
        <v>8</v>
      </c>
      <c r="H78" s="660">
        <v>1469</v>
      </c>
      <c r="I78" s="661"/>
      <c r="J78" s="405" t="s">
        <v>971</v>
      </c>
      <c r="K78" s="419"/>
    </row>
    <row r="79" spans="1:11" s="10" customFormat="1" ht="19.5" hidden="1" customHeight="1" outlineLevel="1">
      <c r="A79" s="409" t="s">
        <v>1002</v>
      </c>
      <c r="B79" s="411">
        <v>25721</v>
      </c>
      <c r="C79" s="411">
        <v>465</v>
      </c>
      <c r="D79" s="411">
        <v>147</v>
      </c>
      <c r="E79" s="411">
        <v>2238</v>
      </c>
      <c r="F79" s="411">
        <v>2646</v>
      </c>
      <c r="G79" s="411">
        <v>19</v>
      </c>
      <c r="H79" s="660">
        <v>165</v>
      </c>
      <c r="I79" s="661"/>
      <c r="J79" s="405" t="s">
        <v>972</v>
      </c>
      <c r="K79" s="419"/>
    </row>
    <row r="80" spans="1:11" s="10" customFormat="1" ht="19.5" hidden="1" customHeight="1" outlineLevel="1">
      <c r="A80" s="409" t="s">
        <v>1003</v>
      </c>
      <c r="B80" s="411">
        <v>25704</v>
      </c>
      <c r="C80" s="411">
        <v>433</v>
      </c>
      <c r="D80" s="411">
        <v>135</v>
      </c>
      <c r="E80" s="411">
        <v>2245</v>
      </c>
      <c r="F80" s="411">
        <v>2679</v>
      </c>
      <c r="G80" s="411">
        <v>170</v>
      </c>
      <c r="H80" s="660">
        <v>51</v>
      </c>
      <c r="I80" s="661"/>
      <c r="J80" s="405" t="s">
        <v>973</v>
      </c>
      <c r="K80" s="419"/>
    </row>
    <row r="81" spans="1:11" s="10" customFormat="1" ht="19.5" hidden="1" customHeight="1" outlineLevel="1">
      <c r="A81" s="409" t="s">
        <v>1004</v>
      </c>
      <c r="B81" s="411">
        <v>25755</v>
      </c>
      <c r="C81" s="411">
        <v>463</v>
      </c>
      <c r="D81" s="411">
        <v>138</v>
      </c>
      <c r="E81" s="411">
        <v>2182</v>
      </c>
      <c r="F81" s="411">
        <v>2363</v>
      </c>
      <c r="G81" s="411">
        <v>2</v>
      </c>
      <c r="H81" s="660">
        <v>95</v>
      </c>
      <c r="I81" s="661"/>
      <c r="J81" s="405">
        <v>51</v>
      </c>
      <c r="K81" s="419"/>
    </row>
    <row r="82" spans="1:11" s="10" customFormat="1" ht="19.5" hidden="1" customHeight="1" outlineLevel="1">
      <c r="A82" s="409" t="s">
        <v>1005</v>
      </c>
      <c r="B82" s="411">
        <v>25842</v>
      </c>
      <c r="C82" s="411">
        <v>523</v>
      </c>
      <c r="D82" s="411">
        <v>135</v>
      </c>
      <c r="E82" s="411">
        <v>2208</v>
      </c>
      <c r="F82" s="411">
        <v>2369</v>
      </c>
      <c r="G82" s="411">
        <v>4</v>
      </c>
      <c r="H82" s="660">
        <v>144</v>
      </c>
      <c r="I82" s="661"/>
      <c r="J82" s="405">
        <v>87</v>
      </c>
      <c r="K82" s="419"/>
    </row>
    <row r="83" spans="1:11" s="10" customFormat="1" ht="19.5" hidden="1" customHeight="1" outlineLevel="1">
      <c r="A83" s="409" t="s">
        <v>1006</v>
      </c>
      <c r="B83" s="411">
        <v>25747</v>
      </c>
      <c r="C83" s="411">
        <v>481</v>
      </c>
      <c r="D83" s="411">
        <v>125</v>
      </c>
      <c r="E83" s="411">
        <v>1987</v>
      </c>
      <c r="F83" s="411">
        <v>2402</v>
      </c>
      <c r="G83" s="411" t="s">
        <v>140</v>
      </c>
      <c r="H83" s="660">
        <v>36</v>
      </c>
      <c r="I83" s="661"/>
      <c r="J83" s="405" t="s">
        <v>974</v>
      </c>
      <c r="K83" s="419"/>
    </row>
    <row r="84" spans="1:11" s="10" customFormat="1" ht="19.5" hidden="1" customHeight="1" outlineLevel="1">
      <c r="A84" s="409" t="s">
        <v>1007</v>
      </c>
      <c r="B84" s="411">
        <v>25886</v>
      </c>
      <c r="C84" s="411">
        <v>473</v>
      </c>
      <c r="D84" s="411">
        <v>104</v>
      </c>
      <c r="E84" s="411">
        <v>1996</v>
      </c>
      <c r="F84" s="411">
        <v>2053</v>
      </c>
      <c r="G84" s="411" t="s">
        <v>140</v>
      </c>
      <c r="H84" s="660">
        <v>173</v>
      </c>
      <c r="I84" s="661"/>
      <c r="J84" s="405">
        <v>139</v>
      </c>
      <c r="K84" s="419"/>
    </row>
    <row r="85" spans="1:11" s="10" customFormat="1" ht="19.5" hidden="1" customHeight="1" outlineLevel="1">
      <c r="A85" s="409" t="s">
        <v>1008</v>
      </c>
      <c r="B85" s="411">
        <v>26064</v>
      </c>
      <c r="C85" s="411">
        <v>447</v>
      </c>
      <c r="D85" s="411">
        <v>145</v>
      </c>
      <c r="E85" s="411">
        <v>1954</v>
      </c>
      <c r="F85" s="411">
        <v>1981</v>
      </c>
      <c r="G85" s="411">
        <v>1</v>
      </c>
      <c r="H85" s="660">
        <v>98</v>
      </c>
      <c r="I85" s="661"/>
      <c r="J85" s="405">
        <v>178</v>
      </c>
      <c r="K85" s="419"/>
    </row>
    <row r="86" spans="1:11" s="10" customFormat="1" ht="19.5" hidden="1" customHeight="1" outlineLevel="1">
      <c r="A86" s="409" t="s">
        <v>1009</v>
      </c>
      <c r="B86" s="411">
        <v>26103</v>
      </c>
      <c r="C86" s="411">
        <v>446</v>
      </c>
      <c r="D86" s="411">
        <v>128</v>
      </c>
      <c r="E86" s="411">
        <v>1793</v>
      </c>
      <c r="F86" s="411">
        <v>1936</v>
      </c>
      <c r="G86" s="411">
        <v>1</v>
      </c>
      <c r="H86" s="660">
        <v>137</v>
      </c>
      <c r="I86" s="661"/>
      <c r="J86" s="405">
        <v>39</v>
      </c>
      <c r="K86" s="419"/>
    </row>
    <row r="87" spans="1:11" s="10" customFormat="1" ht="19.5" hidden="1" customHeight="1" outlineLevel="1">
      <c r="A87" s="409" t="s">
        <v>1010</v>
      </c>
      <c r="B87" s="411">
        <v>26260</v>
      </c>
      <c r="C87" s="411">
        <v>423</v>
      </c>
      <c r="D87" s="411">
        <v>121</v>
      </c>
      <c r="E87" s="411">
        <v>1943</v>
      </c>
      <c r="F87" s="411">
        <v>1954</v>
      </c>
      <c r="G87" s="411" t="s">
        <v>140</v>
      </c>
      <c r="H87" s="660">
        <v>134</v>
      </c>
      <c r="I87" s="661"/>
      <c r="J87" s="405">
        <v>157</v>
      </c>
      <c r="K87" s="419"/>
    </row>
    <row r="88" spans="1:11" s="10" customFormat="1" ht="19.5" hidden="1" customHeight="1" outlineLevel="1">
      <c r="A88" s="409" t="s">
        <v>1011</v>
      </c>
      <c r="B88" s="411">
        <v>26364</v>
      </c>
      <c r="C88" s="411">
        <v>407</v>
      </c>
      <c r="D88" s="411">
        <v>123</v>
      </c>
      <c r="E88" s="411">
        <v>1762</v>
      </c>
      <c r="F88" s="411">
        <v>1830</v>
      </c>
      <c r="G88" s="411" t="s">
        <v>140</v>
      </c>
      <c r="H88" s="660">
        <v>112</v>
      </c>
      <c r="I88" s="661"/>
      <c r="J88" s="405">
        <v>104</v>
      </c>
      <c r="K88" s="419"/>
    </row>
    <row r="89" spans="1:11" s="10" customFormat="1" ht="19.5" hidden="1" customHeight="1" outlineLevel="1">
      <c r="A89" s="409" t="s">
        <v>1012</v>
      </c>
      <c r="B89" s="411">
        <v>26400</v>
      </c>
      <c r="C89" s="411">
        <v>376</v>
      </c>
      <c r="D89" s="411">
        <v>127</v>
      </c>
      <c r="E89" s="411">
        <v>1741</v>
      </c>
      <c r="F89" s="411">
        <v>1814</v>
      </c>
      <c r="G89" s="411" t="s">
        <v>140</v>
      </c>
      <c r="H89" s="660">
        <v>140</v>
      </c>
      <c r="I89" s="661"/>
      <c r="J89" s="405">
        <v>36</v>
      </c>
      <c r="K89" s="419"/>
    </row>
    <row r="90" spans="1:11" s="10" customFormat="1" ht="19.5" hidden="1" customHeight="1" outlineLevel="1">
      <c r="A90" s="409" t="s">
        <v>1013</v>
      </c>
      <c r="B90" s="411">
        <v>26709</v>
      </c>
      <c r="C90" s="411">
        <v>386</v>
      </c>
      <c r="D90" s="411">
        <v>132</v>
      </c>
      <c r="E90" s="411">
        <v>1980</v>
      </c>
      <c r="F90" s="411">
        <v>1819</v>
      </c>
      <c r="G90" s="411" t="s">
        <v>140</v>
      </c>
      <c r="H90" s="660">
        <v>106</v>
      </c>
      <c r="I90" s="661"/>
      <c r="J90" s="405">
        <v>309</v>
      </c>
      <c r="K90" s="419"/>
    </row>
    <row r="91" spans="1:11" s="10" customFormat="1" ht="19.5" hidden="1" customHeight="1" outlineLevel="1">
      <c r="A91" s="409" t="s">
        <v>1014</v>
      </c>
      <c r="B91" s="411">
        <v>26805</v>
      </c>
      <c r="C91" s="411">
        <v>384</v>
      </c>
      <c r="D91" s="411">
        <v>140</v>
      </c>
      <c r="E91" s="411">
        <v>1813</v>
      </c>
      <c r="F91" s="411">
        <v>1845</v>
      </c>
      <c r="G91" s="411" t="s">
        <v>140</v>
      </c>
      <c r="H91" s="660">
        <v>116</v>
      </c>
      <c r="I91" s="661"/>
      <c r="J91" s="405">
        <v>96</v>
      </c>
      <c r="K91" s="419"/>
    </row>
    <row r="92" spans="1:11" s="10" customFormat="1" ht="19.5" hidden="1" customHeight="1" outlineLevel="1">
      <c r="A92" s="409" t="s">
        <v>1015</v>
      </c>
      <c r="B92" s="410">
        <v>26912</v>
      </c>
      <c r="C92" s="410">
        <v>396</v>
      </c>
      <c r="D92" s="410">
        <v>154</v>
      </c>
      <c r="E92" s="410">
        <v>1669</v>
      </c>
      <c r="F92" s="410">
        <v>1696</v>
      </c>
      <c r="G92" s="410" t="s">
        <v>140</v>
      </c>
      <c r="H92" s="660">
        <v>108</v>
      </c>
      <c r="I92" s="661"/>
      <c r="J92" s="405">
        <v>107</v>
      </c>
      <c r="K92" s="419"/>
    </row>
    <row r="93" spans="1:11" s="10" customFormat="1" ht="19.5" hidden="1" customHeight="1" outlineLevel="1">
      <c r="A93" s="409" t="s">
        <v>1016</v>
      </c>
      <c r="B93" s="410">
        <v>26784</v>
      </c>
      <c r="C93" s="410">
        <v>407</v>
      </c>
      <c r="D93" s="410">
        <v>155</v>
      </c>
      <c r="E93" s="410">
        <v>1563</v>
      </c>
      <c r="F93" s="410">
        <v>1844</v>
      </c>
      <c r="G93" s="410">
        <v>1</v>
      </c>
      <c r="H93" s="660">
        <v>100</v>
      </c>
      <c r="I93" s="661"/>
      <c r="J93" s="405" t="s">
        <v>975</v>
      </c>
      <c r="K93" s="419"/>
    </row>
    <row r="94" spans="1:11" s="10" customFormat="1" ht="19.5" hidden="1" customHeight="1" outlineLevel="1">
      <c r="A94" s="409" t="s">
        <v>1017</v>
      </c>
      <c r="B94" s="411">
        <v>26697</v>
      </c>
      <c r="C94" s="411">
        <v>371</v>
      </c>
      <c r="D94" s="411">
        <v>158</v>
      </c>
      <c r="E94" s="411">
        <v>1562</v>
      </c>
      <c r="F94" s="411">
        <v>1716</v>
      </c>
      <c r="G94" s="411" t="s">
        <v>140</v>
      </c>
      <c r="H94" s="660">
        <v>146</v>
      </c>
      <c r="I94" s="661"/>
      <c r="J94" s="405" t="s">
        <v>976</v>
      </c>
      <c r="K94" s="419"/>
    </row>
    <row r="95" spans="1:11" s="10" customFormat="1" ht="19.5" hidden="1" customHeight="1" outlineLevel="1">
      <c r="A95" s="409" t="s">
        <v>1018</v>
      </c>
      <c r="B95" s="411">
        <v>26664</v>
      </c>
      <c r="C95" s="411">
        <v>355</v>
      </c>
      <c r="D95" s="411">
        <v>140</v>
      </c>
      <c r="E95" s="411">
        <v>1619</v>
      </c>
      <c r="F95" s="411">
        <v>1873</v>
      </c>
      <c r="G95" s="411">
        <v>15</v>
      </c>
      <c r="H95" s="660">
        <v>9</v>
      </c>
      <c r="I95" s="661"/>
      <c r="J95" s="405" t="s">
        <v>977</v>
      </c>
      <c r="K95" s="419"/>
    </row>
    <row r="96" spans="1:11" s="10" customFormat="1" ht="19.5" hidden="1" customHeight="1" outlineLevel="1">
      <c r="A96" s="409" t="s">
        <v>1019</v>
      </c>
      <c r="B96" s="411">
        <v>26436</v>
      </c>
      <c r="C96" s="411">
        <v>322</v>
      </c>
      <c r="D96" s="411">
        <v>142</v>
      </c>
      <c r="E96" s="411">
        <v>1474</v>
      </c>
      <c r="F96" s="411">
        <v>1894</v>
      </c>
      <c r="G96" s="411">
        <v>28</v>
      </c>
      <c r="H96" s="660">
        <v>16</v>
      </c>
      <c r="I96" s="661"/>
      <c r="J96" s="405" t="s">
        <v>978</v>
      </c>
      <c r="K96" s="419"/>
    </row>
    <row r="97" spans="1:11" s="10" customFormat="1" ht="19.5" hidden="1" customHeight="1" outlineLevel="1">
      <c r="A97" s="409" t="s">
        <v>1020</v>
      </c>
      <c r="B97" s="411">
        <v>26329</v>
      </c>
      <c r="C97" s="411">
        <v>312</v>
      </c>
      <c r="D97" s="411">
        <v>122</v>
      </c>
      <c r="E97" s="411">
        <v>1367</v>
      </c>
      <c r="F97" s="411">
        <v>1691</v>
      </c>
      <c r="G97" s="411">
        <v>31</v>
      </c>
      <c r="H97" s="660">
        <v>4</v>
      </c>
      <c r="I97" s="661"/>
      <c r="J97" s="405" t="s">
        <v>979</v>
      </c>
      <c r="K97" s="419"/>
    </row>
    <row r="98" spans="1:11" s="10" customFormat="1" ht="19.5" hidden="1" customHeight="1" outlineLevel="1">
      <c r="A98" s="409" t="s">
        <v>1021</v>
      </c>
      <c r="B98" s="411">
        <v>26051</v>
      </c>
      <c r="C98" s="411">
        <v>301</v>
      </c>
      <c r="D98" s="411">
        <v>142</v>
      </c>
      <c r="E98" s="411">
        <v>1343</v>
      </c>
      <c r="F98" s="411">
        <v>1791</v>
      </c>
      <c r="G98" s="411">
        <v>12</v>
      </c>
      <c r="H98" s="660">
        <v>1</v>
      </c>
      <c r="I98" s="661"/>
      <c r="J98" s="405" t="s">
        <v>980</v>
      </c>
      <c r="K98" s="419"/>
    </row>
    <row r="99" spans="1:11" s="10" customFormat="1" ht="19.5" hidden="1" customHeight="1" outlineLevel="1">
      <c r="A99" s="408" t="s">
        <v>316</v>
      </c>
      <c r="B99" s="411">
        <v>25825</v>
      </c>
      <c r="C99" s="411">
        <v>299</v>
      </c>
      <c r="D99" s="411">
        <v>168</v>
      </c>
      <c r="E99" s="411">
        <v>1200</v>
      </c>
      <c r="F99" s="411">
        <v>1573</v>
      </c>
      <c r="G99" s="411">
        <v>16</v>
      </c>
      <c r="H99" s="660" t="s">
        <v>140</v>
      </c>
      <c r="I99" s="661"/>
      <c r="J99" s="405" t="s">
        <v>981</v>
      </c>
      <c r="K99" s="419"/>
    </row>
    <row r="100" spans="1:11" s="10" customFormat="1" ht="19.5" hidden="1" customHeight="1" outlineLevel="1">
      <c r="A100" s="409" t="s">
        <v>1022</v>
      </c>
      <c r="B100" s="411">
        <v>25551</v>
      </c>
      <c r="C100" s="411">
        <v>261</v>
      </c>
      <c r="D100" s="411">
        <v>119</v>
      </c>
      <c r="E100" s="411">
        <v>1113</v>
      </c>
      <c r="F100" s="411">
        <v>1543</v>
      </c>
      <c r="G100" s="411">
        <v>14</v>
      </c>
      <c r="H100" s="660" t="s">
        <v>140</v>
      </c>
      <c r="I100" s="661"/>
      <c r="J100" s="405" t="s">
        <v>982</v>
      </c>
      <c r="K100" s="419"/>
    </row>
    <row r="101" spans="1:11" s="10" customFormat="1" ht="19.5" hidden="1" customHeight="1" outlineLevel="1">
      <c r="A101" s="409" t="s">
        <v>1023</v>
      </c>
      <c r="B101" s="411">
        <v>25252</v>
      </c>
      <c r="C101" s="411">
        <v>269</v>
      </c>
      <c r="D101" s="411">
        <v>163</v>
      </c>
      <c r="E101" s="411">
        <v>1173</v>
      </c>
      <c r="F101" s="411">
        <v>1580</v>
      </c>
      <c r="G101" s="411">
        <v>10</v>
      </c>
      <c r="H101" s="660">
        <v>8</v>
      </c>
      <c r="I101" s="661"/>
      <c r="J101" s="405" t="s">
        <v>983</v>
      </c>
      <c r="K101" s="419"/>
    </row>
    <row r="102" spans="1:11" s="10" customFormat="1" ht="19.5" hidden="1" customHeight="1" outlineLevel="1">
      <c r="A102" s="409" t="s">
        <v>1024</v>
      </c>
      <c r="B102" s="411">
        <v>25079</v>
      </c>
      <c r="C102" s="411">
        <v>255</v>
      </c>
      <c r="D102" s="411">
        <v>154</v>
      </c>
      <c r="E102" s="411">
        <v>1200</v>
      </c>
      <c r="F102" s="411">
        <v>1478</v>
      </c>
      <c r="G102" s="411">
        <v>9</v>
      </c>
      <c r="H102" s="660">
        <v>5</v>
      </c>
      <c r="I102" s="661"/>
      <c r="J102" s="405" t="s">
        <v>984</v>
      </c>
      <c r="K102" s="419"/>
    </row>
    <row r="103" spans="1:11" s="10" customFormat="1" ht="19.5" hidden="1" customHeight="1" outlineLevel="1">
      <c r="A103" s="409" t="s">
        <v>1025</v>
      </c>
      <c r="B103" s="411">
        <v>24934</v>
      </c>
      <c r="C103" s="411">
        <v>241</v>
      </c>
      <c r="D103" s="411">
        <v>169</v>
      </c>
      <c r="E103" s="411">
        <v>1112</v>
      </c>
      <c r="F103" s="411">
        <v>1335</v>
      </c>
      <c r="G103" s="411">
        <v>14</v>
      </c>
      <c r="H103" s="660">
        <v>8</v>
      </c>
      <c r="I103" s="661"/>
      <c r="J103" s="405" t="s">
        <v>985</v>
      </c>
      <c r="K103" s="419"/>
    </row>
    <row r="104" spans="1:11" s="10" customFormat="1" ht="19.5" hidden="1" customHeight="1" outlineLevel="1">
      <c r="A104" s="409" t="s">
        <v>1026</v>
      </c>
      <c r="B104" s="411">
        <v>24756</v>
      </c>
      <c r="C104" s="411">
        <v>244</v>
      </c>
      <c r="D104" s="411">
        <v>164</v>
      </c>
      <c r="E104" s="411">
        <v>987</v>
      </c>
      <c r="F104" s="411">
        <v>1254</v>
      </c>
      <c r="G104" s="411">
        <v>10</v>
      </c>
      <c r="H104" s="660">
        <v>1</v>
      </c>
      <c r="I104" s="661"/>
      <c r="J104" s="405" t="s">
        <v>986</v>
      </c>
      <c r="K104" s="419"/>
    </row>
    <row r="105" spans="1:11" s="10" customFormat="1" ht="19.5" hidden="1" customHeight="1" outlineLevel="1">
      <c r="A105" s="409" t="s">
        <v>1027</v>
      </c>
      <c r="B105" s="411">
        <v>24639</v>
      </c>
      <c r="C105" s="411">
        <v>225</v>
      </c>
      <c r="D105" s="411">
        <v>173</v>
      </c>
      <c r="E105" s="411">
        <v>1168</v>
      </c>
      <c r="F105" s="411">
        <v>1338</v>
      </c>
      <c r="G105" s="411">
        <v>5</v>
      </c>
      <c r="H105" s="660">
        <v>4</v>
      </c>
      <c r="I105" s="661"/>
      <c r="J105" s="405" t="s">
        <v>987</v>
      </c>
      <c r="K105" s="419"/>
    </row>
    <row r="106" spans="1:11" s="10" customFormat="1" ht="19.5" hidden="1" customHeight="1" outlineLevel="1">
      <c r="A106" s="409" t="s">
        <v>1028</v>
      </c>
      <c r="B106" s="411">
        <v>24452</v>
      </c>
      <c r="C106" s="411">
        <v>166</v>
      </c>
      <c r="D106" s="411">
        <v>172</v>
      </c>
      <c r="E106" s="411">
        <v>1183</v>
      </c>
      <c r="F106" s="411">
        <v>1368</v>
      </c>
      <c r="G106" s="411">
        <v>4</v>
      </c>
      <c r="H106" s="660" t="s">
        <v>140</v>
      </c>
      <c r="I106" s="661"/>
      <c r="J106" s="405" t="s">
        <v>988</v>
      </c>
      <c r="K106" s="419"/>
    </row>
    <row r="107" spans="1:11" s="10" customFormat="1" ht="20.25" customHeight="1" collapsed="1">
      <c r="A107" s="350" t="s">
        <v>848</v>
      </c>
      <c r="B107" s="355">
        <v>24226</v>
      </c>
      <c r="C107" s="355">
        <v>235</v>
      </c>
      <c r="D107" s="355">
        <v>176</v>
      </c>
      <c r="E107" s="355">
        <v>1103</v>
      </c>
      <c r="F107" s="355">
        <v>1386</v>
      </c>
      <c r="G107" s="355">
        <v>3</v>
      </c>
      <c r="H107" s="680">
        <v>5</v>
      </c>
      <c r="I107" s="681"/>
      <c r="J107" s="404">
        <v>-226</v>
      </c>
    </row>
    <row r="108" spans="1:11" s="10" customFormat="1" ht="20.25" customHeight="1">
      <c r="A108" s="349" t="s">
        <v>849</v>
      </c>
      <c r="B108" s="357">
        <v>24128</v>
      </c>
      <c r="C108" s="357">
        <v>206</v>
      </c>
      <c r="D108" s="357">
        <v>184</v>
      </c>
      <c r="E108" s="357">
        <v>1232</v>
      </c>
      <c r="F108" s="357">
        <v>1354</v>
      </c>
      <c r="G108" s="357">
        <v>2</v>
      </c>
      <c r="H108" s="660" t="s">
        <v>140</v>
      </c>
      <c r="I108" s="661"/>
      <c r="J108" s="405">
        <v>-98</v>
      </c>
    </row>
    <row r="109" spans="1:11" s="10" customFormat="1" ht="20.25" customHeight="1">
      <c r="A109" s="349" t="s">
        <v>850</v>
      </c>
      <c r="B109" s="357">
        <v>23962</v>
      </c>
      <c r="C109" s="357">
        <v>218</v>
      </c>
      <c r="D109" s="357">
        <v>177</v>
      </c>
      <c r="E109" s="357">
        <v>1136</v>
      </c>
      <c r="F109" s="357">
        <v>1346</v>
      </c>
      <c r="G109" s="357">
        <v>5</v>
      </c>
      <c r="H109" s="660">
        <v>2</v>
      </c>
      <c r="I109" s="661"/>
      <c r="J109" s="405">
        <v>-166</v>
      </c>
    </row>
    <row r="110" spans="1:11" s="10" customFormat="1" ht="20.25" customHeight="1">
      <c r="A110" s="349" t="s">
        <v>851</v>
      </c>
      <c r="B110" s="357">
        <v>23799</v>
      </c>
      <c r="C110" s="357">
        <v>209</v>
      </c>
      <c r="D110" s="357">
        <v>158</v>
      </c>
      <c r="E110" s="357">
        <v>1113</v>
      </c>
      <c r="F110" s="357">
        <v>1337</v>
      </c>
      <c r="G110" s="357">
        <v>11</v>
      </c>
      <c r="H110" s="660">
        <v>1</v>
      </c>
      <c r="I110" s="661"/>
      <c r="J110" s="405">
        <v>-163</v>
      </c>
    </row>
    <row r="111" spans="1:11" s="10" customFormat="1" ht="20.25" customHeight="1">
      <c r="A111" s="349" t="s">
        <v>852</v>
      </c>
      <c r="B111" s="357">
        <v>23572</v>
      </c>
      <c r="C111" s="357">
        <v>183</v>
      </c>
      <c r="D111" s="357">
        <v>200</v>
      </c>
      <c r="E111" s="357">
        <v>1078</v>
      </c>
      <c r="F111" s="357">
        <v>1301</v>
      </c>
      <c r="G111" s="357">
        <v>14</v>
      </c>
      <c r="H111" s="660">
        <v>1</v>
      </c>
      <c r="I111" s="661"/>
      <c r="J111" s="405">
        <v>-227</v>
      </c>
    </row>
    <row r="112" spans="1:11" s="10" customFormat="1" ht="20.25" customHeight="1">
      <c r="A112" s="349" t="s">
        <v>853</v>
      </c>
      <c r="B112" s="357">
        <v>23262</v>
      </c>
      <c r="C112" s="357">
        <v>217</v>
      </c>
      <c r="D112" s="357">
        <v>194</v>
      </c>
      <c r="E112" s="357">
        <v>1037</v>
      </c>
      <c r="F112" s="357">
        <v>1377</v>
      </c>
      <c r="G112" s="357">
        <v>7</v>
      </c>
      <c r="H112" s="660" t="s">
        <v>140</v>
      </c>
      <c r="I112" s="661"/>
      <c r="J112" s="405">
        <v>-310</v>
      </c>
    </row>
    <row r="113" spans="1:10" s="10" customFormat="1" ht="20.25" customHeight="1">
      <c r="A113" s="349" t="s">
        <v>854</v>
      </c>
      <c r="B113" s="357">
        <v>23204</v>
      </c>
      <c r="C113" s="357">
        <v>200</v>
      </c>
      <c r="D113" s="357">
        <v>198</v>
      </c>
      <c r="E113" s="357">
        <v>1197</v>
      </c>
      <c r="F113" s="357">
        <v>1257</v>
      </c>
      <c r="G113" s="357">
        <v>14</v>
      </c>
      <c r="H113" s="660">
        <v>14</v>
      </c>
      <c r="I113" s="661"/>
      <c r="J113" s="405">
        <v>-58</v>
      </c>
    </row>
    <row r="114" spans="1:10" s="10" customFormat="1" ht="20.25" customHeight="1">
      <c r="A114" s="349" t="s">
        <v>855</v>
      </c>
      <c r="B114" s="357">
        <v>22942</v>
      </c>
      <c r="C114" s="357">
        <v>185</v>
      </c>
      <c r="D114" s="357">
        <v>216</v>
      </c>
      <c r="E114" s="357">
        <v>924</v>
      </c>
      <c r="F114" s="357">
        <v>1149</v>
      </c>
      <c r="G114" s="357">
        <v>3</v>
      </c>
      <c r="H114" s="660">
        <v>9</v>
      </c>
      <c r="I114" s="661"/>
      <c r="J114" s="405">
        <v>-262</v>
      </c>
    </row>
    <row r="115" spans="1:10" s="10" customFormat="1" ht="20.25" customHeight="1">
      <c r="A115" s="349" t="s">
        <v>856</v>
      </c>
      <c r="B115" s="357">
        <v>22842</v>
      </c>
      <c r="C115" s="357">
        <v>179</v>
      </c>
      <c r="D115" s="357">
        <v>209</v>
      </c>
      <c r="E115" s="357">
        <v>964</v>
      </c>
      <c r="F115" s="357">
        <v>1036</v>
      </c>
      <c r="G115" s="357">
        <v>8</v>
      </c>
      <c r="H115" s="660">
        <v>6</v>
      </c>
      <c r="I115" s="661"/>
      <c r="J115" s="405">
        <v>-100</v>
      </c>
    </row>
    <row r="116" spans="1:10" s="10" customFormat="1" ht="20.25" customHeight="1">
      <c r="A116" s="349" t="s">
        <v>857</v>
      </c>
      <c r="B116" s="357">
        <v>22557</v>
      </c>
      <c r="C116" s="357">
        <v>175</v>
      </c>
      <c r="D116" s="357">
        <v>188</v>
      </c>
      <c r="E116" s="357">
        <v>856</v>
      </c>
      <c r="F116" s="357">
        <v>1139</v>
      </c>
      <c r="G116" s="357">
        <v>11</v>
      </c>
      <c r="H116" s="660" t="s">
        <v>140</v>
      </c>
      <c r="I116" s="661"/>
      <c r="J116" s="405">
        <v>-285</v>
      </c>
    </row>
    <row r="117" spans="1:10" s="10" customFormat="1" ht="20.25" customHeight="1">
      <c r="A117" s="349" t="s">
        <v>858</v>
      </c>
      <c r="B117" s="357">
        <v>22286</v>
      </c>
      <c r="C117" s="357">
        <v>155</v>
      </c>
      <c r="D117" s="357">
        <v>218</v>
      </c>
      <c r="E117" s="357">
        <v>873</v>
      </c>
      <c r="F117" s="357">
        <v>1077</v>
      </c>
      <c r="G117" s="357">
        <v>5</v>
      </c>
      <c r="H117" s="660">
        <v>9</v>
      </c>
      <c r="I117" s="661"/>
      <c r="J117" s="405">
        <v>-271</v>
      </c>
    </row>
    <row r="118" spans="1:10" s="10" customFormat="1" ht="20.25" customHeight="1">
      <c r="A118" s="349" t="s">
        <v>859</v>
      </c>
      <c r="B118" s="357">
        <v>22083</v>
      </c>
      <c r="C118" s="357">
        <v>171</v>
      </c>
      <c r="D118" s="357">
        <v>246</v>
      </c>
      <c r="E118" s="357">
        <v>860</v>
      </c>
      <c r="F118" s="357">
        <v>999</v>
      </c>
      <c r="G118" s="357">
        <v>13</v>
      </c>
      <c r="H118" s="660">
        <v>2</v>
      </c>
      <c r="I118" s="661"/>
      <c r="J118" s="405">
        <v>-203</v>
      </c>
    </row>
    <row r="119" spans="1:10" s="10" customFormat="1" ht="20.25" customHeight="1">
      <c r="A119" s="349" t="s">
        <v>860</v>
      </c>
      <c r="B119" s="357">
        <v>21871</v>
      </c>
      <c r="C119" s="357">
        <v>158</v>
      </c>
      <c r="D119" s="357">
        <v>230</v>
      </c>
      <c r="E119" s="357">
        <v>817</v>
      </c>
      <c r="F119" s="357">
        <v>965</v>
      </c>
      <c r="G119" s="357">
        <v>8</v>
      </c>
      <c r="H119" s="660" t="s">
        <v>140</v>
      </c>
      <c r="I119" s="661"/>
      <c r="J119" s="405">
        <v>-212</v>
      </c>
    </row>
    <row r="120" spans="1:10" s="10" customFormat="1" ht="20.25" customHeight="1">
      <c r="A120" s="349" t="s">
        <v>861</v>
      </c>
      <c r="B120" s="357">
        <v>21550</v>
      </c>
      <c r="C120" s="357">
        <v>172</v>
      </c>
      <c r="D120" s="357">
        <v>236</v>
      </c>
      <c r="E120" s="357">
        <v>742</v>
      </c>
      <c r="F120" s="357">
        <v>993</v>
      </c>
      <c r="G120" s="357">
        <v>2</v>
      </c>
      <c r="H120" s="660">
        <v>8</v>
      </c>
      <c r="I120" s="661"/>
      <c r="J120" s="405">
        <v>-321</v>
      </c>
    </row>
    <row r="121" spans="1:10" s="10" customFormat="1" ht="20.25" customHeight="1">
      <c r="A121" s="349" t="s">
        <v>862</v>
      </c>
      <c r="B121" s="357">
        <v>21288</v>
      </c>
      <c r="C121" s="357">
        <v>164</v>
      </c>
      <c r="D121" s="357">
        <v>246</v>
      </c>
      <c r="E121" s="357">
        <v>801</v>
      </c>
      <c r="F121" s="357">
        <v>980</v>
      </c>
      <c r="G121" s="357">
        <v>5</v>
      </c>
      <c r="H121" s="660">
        <v>6</v>
      </c>
      <c r="I121" s="661"/>
      <c r="J121" s="405">
        <v>-262</v>
      </c>
    </row>
    <row r="122" spans="1:10" s="10" customFormat="1" ht="20.25" customHeight="1" thickBot="1">
      <c r="A122" s="127" t="s">
        <v>863</v>
      </c>
      <c r="B122" s="358">
        <v>21033</v>
      </c>
      <c r="C122" s="358">
        <v>169</v>
      </c>
      <c r="D122" s="358">
        <v>253</v>
      </c>
      <c r="E122" s="358">
        <v>756</v>
      </c>
      <c r="F122" s="358">
        <v>967</v>
      </c>
      <c r="G122" s="358">
        <v>40</v>
      </c>
      <c r="H122" s="678" t="s">
        <v>140</v>
      </c>
      <c r="I122" s="679"/>
      <c r="J122" s="406">
        <v>-255</v>
      </c>
    </row>
    <row r="123" spans="1:10" ht="18" customHeight="1">
      <c r="A123" s="677" t="s">
        <v>900</v>
      </c>
      <c r="B123" s="677"/>
      <c r="C123" s="677"/>
      <c r="D123" s="677"/>
      <c r="E123" s="677"/>
      <c r="F123" s="676" t="s">
        <v>1044</v>
      </c>
      <c r="G123" s="676"/>
      <c r="H123" s="676"/>
      <c r="I123" s="676"/>
      <c r="J123" s="676"/>
    </row>
  </sheetData>
  <mergeCells count="191">
    <mergeCell ref="G12:H12"/>
    <mergeCell ref="G13:H13"/>
    <mergeCell ref="G14:H14"/>
    <mergeCell ref="G15:H15"/>
    <mergeCell ref="A62:C62"/>
    <mergeCell ref="A63:A64"/>
    <mergeCell ref="B63:B64"/>
    <mergeCell ref="C63:D63"/>
    <mergeCell ref="E63:F63"/>
    <mergeCell ref="G49:H49"/>
    <mergeCell ref="E61:H61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34:H34"/>
    <mergeCell ref="G35:H35"/>
    <mergeCell ref="G41:H41"/>
    <mergeCell ref="A2:A3"/>
    <mergeCell ref="B2:B3"/>
    <mergeCell ref="D2:F2"/>
    <mergeCell ref="G2:H2"/>
    <mergeCell ref="G3:H3"/>
    <mergeCell ref="G4:H4"/>
    <mergeCell ref="G45:H45"/>
    <mergeCell ref="G46:H46"/>
    <mergeCell ref="G47:H47"/>
    <mergeCell ref="G16:H16"/>
    <mergeCell ref="G17:H17"/>
    <mergeCell ref="G18:H18"/>
    <mergeCell ref="G19:H19"/>
    <mergeCell ref="G20:H20"/>
    <mergeCell ref="G33:H33"/>
    <mergeCell ref="G39:H39"/>
    <mergeCell ref="G42:H42"/>
    <mergeCell ref="G5:H5"/>
    <mergeCell ref="G6:H6"/>
    <mergeCell ref="G7:H7"/>
    <mergeCell ref="G8:H8"/>
    <mergeCell ref="G9:H9"/>
    <mergeCell ref="G10:H10"/>
    <mergeCell ref="G11:H11"/>
    <mergeCell ref="I2:J2"/>
    <mergeCell ref="I3:J3"/>
    <mergeCell ref="I4:J4"/>
    <mergeCell ref="I45:J45"/>
    <mergeCell ref="I46:J4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6:J26"/>
    <mergeCell ref="I33:J33"/>
    <mergeCell ref="I34:J34"/>
    <mergeCell ref="H107:I107"/>
    <mergeCell ref="I61:J61"/>
    <mergeCell ref="J63:J64"/>
    <mergeCell ref="G60:H60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83:I83"/>
    <mergeCell ref="H84:I84"/>
    <mergeCell ref="H85:I85"/>
    <mergeCell ref="H86:I86"/>
    <mergeCell ref="H87:I87"/>
    <mergeCell ref="H78:I78"/>
    <mergeCell ref="H79:I79"/>
    <mergeCell ref="H80:I80"/>
    <mergeCell ref="F123:J123"/>
    <mergeCell ref="A123:E123"/>
    <mergeCell ref="H118:I118"/>
    <mergeCell ref="H119:I119"/>
    <mergeCell ref="H120:I120"/>
    <mergeCell ref="H121:I121"/>
    <mergeCell ref="H122:I122"/>
    <mergeCell ref="H113:I113"/>
    <mergeCell ref="H114:I114"/>
    <mergeCell ref="H115:I115"/>
    <mergeCell ref="H116:I116"/>
    <mergeCell ref="H117:I117"/>
    <mergeCell ref="H108:I108"/>
    <mergeCell ref="H109:I109"/>
    <mergeCell ref="H110:I110"/>
    <mergeCell ref="H111:I111"/>
    <mergeCell ref="H112:I112"/>
    <mergeCell ref="I60:J60"/>
    <mergeCell ref="G63:I63"/>
    <mergeCell ref="G21:H21"/>
    <mergeCell ref="I21:J21"/>
    <mergeCell ref="G22:H22"/>
    <mergeCell ref="I22:J22"/>
    <mergeCell ref="G23:H23"/>
    <mergeCell ref="I23:J23"/>
    <mergeCell ref="G27:H27"/>
    <mergeCell ref="I27:J27"/>
    <mergeCell ref="G28:H28"/>
    <mergeCell ref="I28:J28"/>
    <mergeCell ref="G29:H29"/>
    <mergeCell ref="I29:J29"/>
    <mergeCell ref="G24:H24"/>
    <mergeCell ref="I24:J24"/>
    <mergeCell ref="G25:H25"/>
    <mergeCell ref="I25:J25"/>
    <mergeCell ref="G26:H26"/>
    <mergeCell ref="I35:J35"/>
    <mergeCell ref="G30:H30"/>
    <mergeCell ref="I30:J30"/>
    <mergeCell ref="G31:H31"/>
    <mergeCell ref="I31:J31"/>
    <mergeCell ref="G32:H32"/>
    <mergeCell ref="I32:J32"/>
    <mergeCell ref="I39:J39"/>
    <mergeCell ref="G40:H40"/>
    <mergeCell ref="I40:J40"/>
    <mergeCell ref="I41:J41"/>
    <mergeCell ref="G36:H36"/>
    <mergeCell ref="I36:J36"/>
    <mergeCell ref="G37:H37"/>
    <mergeCell ref="I37:J37"/>
    <mergeCell ref="G38:H38"/>
    <mergeCell ref="I38:J38"/>
    <mergeCell ref="I42:J42"/>
    <mergeCell ref="G43:H43"/>
    <mergeCell ref="I43:J43"/>
    <mergeCell ref="G44:H44"/>
    <mergeCell ref="I44:J44"/>
    <mergeCell ref="H64:I64"/>
    <mergeCell ref="H65:I65"/>
    <mergeCell ref="I59:J59"/>
    <mergeCell ref="I48:J48"/>
    <mergeCell ref="I49:J49"/>
    <mergeCell ref="I50:J50"/>
    <mergeCell ref="I51:J51"/>
    <mergeCell ref="I53:J53"/>
    <mergeCell ref="I54:J54"/>
    <mergeCell ref="I55:J55"/>
    <mergeCell ref="I56:J56"/>
    <mergeCell ref="I52:J52"/>
    <mergeCell ref="I57:J57"/>
    <mergeCell ref="I58:J58"/>
    <mergeCell ref="I47:J47"/>
    <mergeCell ref="G48:H48"/>
    <mergeCell ref="H81:I81"/>
    <mergeCell ref="H82:I82"/>
    <mergeCell ref="H92:I92"/>
    <mergeCell ref="H93:I93"/>
    <mergeCell ref="H94:I94"/>
    <mergeCell ref="H95:I95"/>
    <mergeCell ref="H96:I96"/>
    <mergeCell ref="H88:I88"/>
    <mergeCell ref="H89:I89"/>
    <mergeCell ref="H90:I90"/>
    <mergeCell ref="H91:I91"/>
    <mergeCell ref="H102:I102"/>
    <mergeCell ref="H103:I103"/>
    <mergeCell ref="H104:I104"/>
    <mergeCell ref="H105:I105"/>
    <mergeCell ref="H106:I106"/>
    <mergeCell ref="H97:I97"/>
    <mergeCell ref="H98:I98"/>
    <mergeCell ref="H99:I99"/>
    <mergeCell ref="H100:I100"/>
    <mergeCell ref="H101:I101"/>
  </mergeCells>
  <phoneticPr fontId="4"/>
  <pageMargins left="0.78740157480314965" right="0.78740157480314965" top="0.78740157480314965" bottom="0.59055118110236227" header="0.51181102362204722" footer="0.31496062992125984"/>
  <pageSetup paperSize="9" firstPageNumber="48" orientation="portrait" useFirstPageNumber="1" r:id="rId1"/>
  <headerFooter alignWithMargins="0">
    <oddFooter>&amp;C&amp;"ＭＳ 明朝,標準"-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6"/>
  <sheetViews>
    <sheetView view="pageLayout" topLeftCell="A43" zoomScaleNormal="100" workbookViewId="0">
      <selection activeCell="C13" sqref="C13"/>
    </sheetView>
  </sheetViews>
  <sheetFormatPr defaultRowHeight="13.5"/>
  <cols>
    <col min="10" max="10" width="6" customWidth="1"/>
  </cols>
  <sheetData>
    <row r="1" spans="1:2"/>
    <row r="2" spans="1:2">
      <c r="A2" s="237" t="s">
        <v>779</v>
      </c>
      <c r="B2">
        <v>558</v>
      </c>
    </row>
    <row r="3" spans="1:2">
      <c r="A3" s="237" t="s">
        <v>780</v>
      </c>
      <c r="B3">
        <v>-582</v>
      </c>
    </row>
    <row r="4" spans="1:2">
      <c r="A4" s="237" t="s">
        <v>781</v>
      </c>
      <c r="B4">
        <v>-1056</v>
      </c>
    </row>
    <row r="5" spans="1:2">
      <c r="A5" s="237" t="s">
        <v>782</v>
      </c>
      <c r="B5">
        <v>-17</v>
      </c>
    </row>
    <row r="6" spans="1:2">
      <c r="A6" s="237" t="s">
        <v>783</v>
      </c>
      <c r="B6">
        <v>178</v>
      </c>
    </row>
    <row r="7" spans="1:2">
      <c r="A7" s="237" t="s">
        <v>784</v>
      </c>
      <c r="B7">
        <v>309</v>
      </c>
    </row>
    <row r="8" spans="1:2">
      <c r="A8" s="237" t="s">
        <v>785</v>
      </c>
      <c r="B8">
        <v>-33</v>
      </c>
    </row>
    <row r="9" spans="1:2">
      <c r="A9" s="237" t="s">
        <v>786</v>
      </c>
      <c r="B9">
        <v>-274</v>
      </c>
    </row>
    <row r="10" spans="1:2">
      <c r="A10" s="237" t="s">
        <v>787</v>
      </c>
      <c r="B10">
        <v>-117</v>
      </c>
    </row>
    <row r="11" spans="1:2">
      <c r="A11" s="237" t="s">
        <v>788</v>
      </c>
      <c r="B11">
        <v>-163</v>
      </c>
    </row>
    <row r="12" spans="1:2">
      <c r="A12" s="237" t="s">
        <v>747</v>
      </c>
      <c r="B12">
        <v>-100</v>
      </c>
    </row>
    <row r="13" spans="1:2">
      <c r="A13" s="237" t="s">
        <v>869</v>
      </c>
      <c r="B13">
        <v>-255</v>
      </c>
    </row>
    <row r="14" spans="1:2">
      <c r="A14" s="237"/>
    </row>
    <row r="16" spans="1:2">
      <c r="A16" s="237"/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49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10" zoomScaleNormal="100" workbookViewId="0">
      <selection activeCell="J19" sqref="J19"/>
    </sheetView>
  </sheetViews>
  <sheetFormatPr defaultRowHeight="13.5"/>
  <cols>
    <col min="1" max="1" width="11.5" customWidth="1"/>
    <col min="2" max="9" width="9.375" customWidth="1"/>
  </cols>
  <sheetData>
    <row r="1" spans="1:11" ht="22.5" customHeight="1">
      <c r="A1" s="692" t="s">
        <v>870</v>
      </c>
      <c r="B1" s="692"/>
      <c r="C1" s="692"/>
      <c r="D1" s="692"/>
      <c r="E1" s="692"/>
      <c r="F1" s="206"/>
      <c r="G1" s="206"/>
      <c r="H1" s="206"/>
      <c r="I1" s="206"/>
    </row>
    <row r="2" spans="1:11" ht="22.5" customHeight="1" thickBot="1">
      <c r="A2" s="156"/>
      <c r="B2" s="427"/>
      <c r="C2" s="156"/>
      <c r="D2" s="156"/>
      <c r="E2" s="156"/>
      <c r="F2" s="456" t="s">
        <v>556</v>
      </c>
      <c r="G2" s="456"/>
      <c r="H2" s="456"/>
      <c r="I2" s="456"/>
    </row>
    <row r="3" spans="1:11" ht="14.25" customHeight="1">
      <c r="A3" s="466" t="s">
        <v>266</v>
      </c>
      <c r="B3" s="473" t="s">
        <v>1042</v>
      </c>
      <c r="C3" s="691" t="s">
        <v>398</v>
      </c>
      <c r="D3" s="691"/>
      <c r="E3" s="691" t="s">
        <v>397</v>
      </c>
      <c r="F3" s="691"/>
      <c r="G3" s="691" t="s">
        <v>292</v>
      </c>
      <c r="H3" s="691"/>
      <c r="I3" s="520" t="s">
        <v>259</v>
      </c>
      <c r="J3" s="3"/>
      <c r="K3" s="4"/>
    </row>
    <row r="4" spans="1:11" ht="13.5" customHeight="1">
      <c r="A4" s="467"/>
      <c r="B4" s="470"/>
      <c r="C4" s="51" t="s">
        <v>399</v>
      </c>
      <c r="D4" s="51" t="s">
        <v>400</v>
      </c>
      <c r="E4" s="51" t="s">
        <v>401</v>
      </c>
      <c r="F4" s="51" t="s">
        <v>402</v>
      </c>
      <c r="G4" s="51" t="s">
        <v>403</v>
      </c>
      <c r="H4" s="51" t="s">
        <v>293</v>
      </c>
      <c r="I4" s="654"/>
      <c r="J4" s="3"/>
      <c r="K4" s="4"/>
    </row>
    <row r="5" spans="1:11" ht="7.5" customHeight="1">
      <c r="A5" s="106"/>
      <c r="B5" s="428" t="s">
        <v>23</v>
      </c>
      <c r="C5" s="39" t="s">
        <v>23</v>
      </c>
      <c r="D5" s="39" t="s">
        <v>23</v>
      </c>
      <c r="E5" s="39" t="s">
        <v>23</v>
      </c>
      <c r="F5" s="39" t="s">
        <v>23</v>
      </c>
      <c r="G5" s="39" t="s">
        <v>262</v>
      </c>
      <c r="H5" s="39" t="s">
        <v>262</v>
      </c>
      <c r="I5" s="40" t="s">
        <v>23</v>
      </c>
      <c r="J5" s="3"/>
      <c r="K5" s="4"/>
    </row>
    <row r="6" spans="1:11" s="10" customFormat="1" ht="36" customHeight="1">
      <c r="A6" s="125" t="s">
        <v>494</v>
      </c>
      <c r="B6" s="430">
        <v>21372</v>
      </c>
      <c r="C6" s="430">
        <v>189</v>
      </c>
      <c r="D6" s="430">
        <v>95</v>
      </c>
      <c r="E6" s="430">
        <v>12</v>
      </c>
      <c r="F6" s="430">
        <v>22</v>
      </c>
      <c r="G6" s="430" t="s">
        <v>263</v>
      </c>
      <c r="H6" s="430" t="s">
        <v>263</v>
      </c>
      <c r="I6" s="431">
        <f>SUM(C6,E6,G6)-SUM(D6,F6,H6)</f>
        <v>84</v>
      </c>
      <c r="J6" s="97"/>
      <c r="K6" s="31"/>
    </row>
    <row r="7" spans="1:11" s="10" customFormat="1" ht="36" customHeight="1">
      <c r="A7" s="126" t="s">
        <v>495</v>
      </c>
      <c r="B7" s="432">
        <v>21361</v>
      </c>
      <c r="C7" s="432">
        <v>47</v>
      </c>
      <c r="D7" s="432">
        <v>49</v>
      </c>
      <c r="E7" s="432">
        <v>17</v>
      </c>
      <c r="F7" s="432">
        <v>26</v>
      </c>
      <c r="G7" s="432" t="s">
        <v>263</v>
      </c>
      <c r="H7" s="432" t="s">
        <v>263</v>
      </c>
      <c r="I7" s="433">
        <f t="shared" ref="I7:I17" si="0">SUM(C7,E7,G7)-SUM(D7,F7,H7)</f>
        <v>-11</v>
      </c>
      <c r="J7" s="97"/>
      <c r="K7" s="31"/>
    </row>
    <row r="8" spans="1:11" s="10" customFormat="1" ht="36" customHeight="1">
      <c r="A8" s="126" t="s">
        <v>496</v>
      </c>
      <c r="B8" s="432">
        <v>21308</v>
      </c>
      <c r="C8" s="432">
        <v>46</v>
      </c>
      <c r="D8" s="432">
        <v>86</v>
      </c>
      <c r="E8" s="432">
        <v>14</v>
      </c>
      <c r="F8" s="432">
        <v>27</v>
      </c>
      <c r="G8" s="432" t="s">
        <v>263</v>
      </c>
      <c r="H8" s="432" t="s">
        <v>263</v>
      </c>
      <c r="I8" s="433">
        <f t="shared" si="0"/>
        <v>-53</v>
      </c>
      <c r="J8" s="97"/>
      <c r="K8" s="31"/>
    </row>
    <row r="9" spans="1:11" s="10" customFormat="1" ht="36" customHeight="1">
      <c r="A9" s="126" t="s">
        <v>497</v>
      </c>
      <c r="B9" s="432">
        <v>21331</v>
      </c>
      <c r="C9" s="432">
        <v>61</v>
      </c>
      <c r="D9" s="432">
        <v>69</v>
      </c>
      <c r="E9" s="432">
        <v>15</v>
      </c>
      <c r="F9" s="432">
        <v>24</v>
      </c>
      <c r="G9" s="432">
        <v>40</v>
      </c>
      <c r="H9" s="432" t="s">
        <v>263</v>
      </c>
      <c r="I9" s="433">
        <f t="shared" si="0"/>
        <v>23</v>
      </c>
      <c r="J9" s="97"/>
      <c r="K9" s="31"/>
    </row>
    <row r="10" spans="1:11" s="10" customFormat="1" ht="36" customHeight="1">
      <c r="A10" s="126" t="s">
        <v>498</v>
      </c>
      <c r="B10" s="432">
        <v>21344</v>
      </c>
      <c r="C10" s="432">
        <v>52</v>
      </c>
      <c r="D10" s="432">
        <v>38</v>
      </c>
      <c r="E10" s="432">
        <v>12</v>
      </c>
      <c r="F10" s="432">
        <v>13</v>
      </c>
      <c r="G10" s="432" t="s">
        <v>263</v>
      </c>
      <c r="H10" s="432" t="s">
        <v>263</v>
      </c>
      <c r="I10" s="433">
        <f t="shared" si="0"/>
        <v>13</v>
      </c>
      <c r="J10" s="97"/>
      <c r="K10" s="31"/>
    </row>
    <row r="11" spans="1:11" s="10" customFormat="1" ht="36" customHeight="1">
      <c r="A11" s="126" t="s">
        <v>499</v>
      </c>
      <c r="B11" s="432">
        <v>21338</v>
      </c>
      <c r="C11" s="432">
        <v>52</v>
      </c>
      <c r="D11" s="432">
        <v>56</v>
      </c>
      <c r="E11" s="432">
        <v>14</v>
      </c>
      <c r="F11" s="432">
        <v>16</v>
      </c>
      <c r="G11" s="432" t="s">
        <v>263</v>
      </c>
      <c r="H11" s="432" t="s">
        <v>263</v>
      </c>
      <c r="I11" s="433">
        <f t="shared" si="0"/>
        <v>-6</v>
      </c>
      <c r="J11" s="97"/>
      <c r="K11" s="31"/>
    </row>
    <row r="12" spans="1:11" s="10" customFormat="1" ht="36" customHeight="1">
      <c r="A12" s="126" t="s">
        <v>500</v>
      </c>
      <c r="B12" s="432">
        <v>21346</v>
      </c>
      <c r="C12" s="432">
        <v>48</v>
      </c>
      <c r="D12" s="432">
        <v>43</v>
      </c>
      <c r="E12" s="432">
        <v>19</v>
      </c>
      <c r="F12" s="432">
        <v>16</v>
      </c>
      <c r="G12" s="432" t="s">
        <v>263</v>
      </c>
      <c r="H12" s="432" t="s">
        <v>263</v>
      </c>
      <c r="I12" s="433">
        <f t="shared" si="0"/>
        <v>8</v>
      </c>
      <c r="J12" s="97"/>
      <c r="K12" s="31"/>
    </row>
    <row r="13" spans="1:11" s="10" customFormat="1" ht="36" customHeight="1">
      <c r="A13" s="126" t="s">
        <v>415</v>
      </c>
      <c r="B13" s="432">
        <v>21341</v>
      </c>
      <c r="C13" s="432">
        <v>50</v>
      </c>
      <c r="D13" s="432">
        <v>56</v>
      </c>
      <c r="E13" s="432">
        <v>15</v>
      </c>
      <c r="F13" s="432">
        <v>14</v>
      </c>
      <c r="G13" s="432" t="s">
        <v>263</v>
      </c>
      <c r="H13" s="432" t="s">
        <v>263</v>
      </c>
      <c r="I13" s="433">
        <f t="shared" si="0"/>
        <v>-5</v>
      </c>
      <c r="J13" s="97"/>
      <c r="K13" s="31"/>
    </row>
    <row r="14" spans="1:11" s="10" customFormat="1" ht="36" customHeight="1">
      <c r="A14" s="126" t="s">
        <v>416</v>
      </c>
      <c r="B14" s="432">
        <v>21322</v>
      </c>
      <c r="C14" s="432">
        <v>40</v>
      </c>
      <c r="D14" s="432">
        <v>47</v>
      </c>
      <c r="E14" s="432">
        <v>15</v>
      </c>
      <c r="F14" s="432">
        <v>27</v>
      </c>
      <c r="G14" s="432" t="s">
        <v>263</v>
      </c>
      <c r="H14" s="432" t="s">
        <v>263</v>
      </c>
      <c r="I14" s="433">
        <f t="shared" si="0"/>
        <v>-19</v>
      </c>
      <c r="J14" s="97"/>
      <c r="K14" s="31"/>
    </row>
    <row r="15" spans="1:11" s="10" customFormat="1" ht="36" customHeight="1">
      <c r="A15" s="126" t="s">
        <v>501</v>
      </c>
      <c r="B15" s="432">
        <v>21289</v>
      </c>
      <c r="C15" s="432">
        <v>20</v>
      </c>
      <c r="D15" s="432">
        <v>38</v>
      </c>
      <c r="E15" s="432">
        <v>14</v>
      </c>
      <c r="F15" s="432">
        <v>29</v>
      </c>
      <c r="G15" s="432" t="s">
        <v>263</v>
      </c>
      <c r="H15" s="432" t="s">
        <v>263</v>
      </c>
      <c r="I15" s="433">
        <f t="shared" si="0"/>
        <v>-33</v>
      </c>
      <c r="J15" s="97"/>
      <c r="K15" s="31"/>
    </row>
    <row r="16" spans="1:11" s="10" customFormat="1" ht="36" customHeight="1">
      <c r="A16" s="126" t="s">
        <v>502</v>
      </c>
      <c r="B16" s="432">
        <v>21268</v>
      </c>
      <c r="C16" s="432">
        <v>27</v>
      </c>
      <c r="D16" s="432">
        <v>37</v>
      </c>
      <c r="E16" s="432">
        <v>10</v>
      </c>
      <c r="F16" s="432">
        <v>21</v>
      </c>
      <c r="G16" s="432" t="s">
        <v>263</v>
      </c>
      <c r="H16" s="432" t="s">
        <v>263</v>
      </c>
      <c r="I16" s="433">
        <f t="shared" si="0"/>
        <v>-21</v>
      </c>
      <c r="J16" s="97"/>
      <c r="K16" s="31"/>
    </row>
    <row r="17" spans="1:11" s="10" customFormat="1" ht="36" customHeight="1">
      <c r="A17" s="126" t="s">
        <v>503</v>
      </c>
      <c r="B17" s="432">
        <v>21033</v>
      </c>
      <c r="C17" s="432">
        <v>124</v>
      </c>
      <c r="D17" s="432">
        <v>353</v>
      </c>
      <c r="E17" s="432">
        <v>12</v>
      </c>
      <c r="F17" s="432">
        <v>18</v>
      </c>
      <c r="G17" s="432" t="s">
        <v>263</v>
      </c>
      <c r="H17" s="432" t="s">
        <v>263</v>
      </c>
      <c r="I17" s="433">
        <f t="shared" si="0"/>
        <v>-235</v>
      </c>
      <c r="J17" s="97"/>
      <c r="K17" s="31"/>
    </row>
    <row r="18" spans="1:11" s="10" customFormat="1" ht="36" customHeight="1" thickBot="1">
      <c r="A18" s="127" t="s">
        <v>264</v>
      </c>
      <c r="B18" s="429"/>
      <c r="C18" s="342">
        <f>SUM(C6:C17)</f>
        <v>756</v>
      </c>
      <c r="D18" s="342">
        <f t="shared" ref="D18:I18" si="1">SUM(D6:D17)</f>
        <v>967</v>
      </c>
      <c r="E18" s="342">
        <f t="shared" si="1"/>
        <v>169</v>
      </c>
      <c r="F18" s="342">
        <f t="shared" si="1"/>
        <v>253</v>
      </c>
      <c r="G18" s="342">
        <f t="shared" si="1"/>
        <v>40</v>
      </c>
      <c r="H18" s="342" t="s">
        <v>263</v>
      </c>
      <c r="I18" s="434">
        <f t="shared" si="1"/>
        <v>-255</v>
      </c>
      <c r="J18" s="97"/>
      <c r="K18" s="31"/>
    </row>
    <row r="19" spans="1:11" ht="18" customHeight="1">
      <c r="A19" s="29"/>
      <c r="B19" s="274"/>
      <c r="C19" s="29"/>
      <c r="D19" s="29"/>
      <c r="E19" s="676" t="s">
        <v>1044</v>
      </c>
      <c r="F19" s="676"/>
      <c r="G19" s="676"/>
      <c r="H19" s="676"/>
      <c r="I19" s="676"/>
    </row>
    <row r="20" spans="1:11">
      <c r="C20" s="141"/>
      <c r="D20" s="141"/>
      <c r="E20" s="141"/>
      <c r="F20" s="141"/>
      <c r="G20" s="141"/>
      <c r="H20" s="141"/>
      <c r="I20" s="141"/>
    </row>
  </sheetData>
  <mergeCells count="9">
    <mergeCell ref="A1:E1"/>
    <mergeCell ref="E19:I19"/>
    <mergeCell ref="F2:I2"/>
    <mergeCell ref="A3:A4"/>
    <mergeCell ref="I3:I4"/>
    <mergeCell ref="C3:D3"/>
    <mergeCell ref="E3:F3"/>
    <mergeCell ref="G3:H3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50" orientation="portrait" useFirstPageNumber="1" r:id="rId1"/>
  <headerFooter alignWithMargins="0">
    <oddFooter>&amp;C&amp;"ＭＳ 明朝,標準"-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13" zoomScaleNormal="100" zoomScaleSheetLayoutView="100" workbookViewId="0">
      <selection activeCell="N17" sqref="N17"/>
    </sheetView>
  </sheetViews>
  <sheetFormatPr defaultRowHeight="13.5"/>
  <cols>
    <col min="1" max="1" width="1.5" customWidth="1"/>
    <col min="2" max="2" width="14" customWidth="1"/>
    <col min="3" max="3" width="1.5" customWidth="1"/>
    <col min="4" max="11" width="8.75" customWidth="1"/>
  </cols>
  <sheetData>
    <row r="1" spans="1:11" ht="22.5" customHeight="1">
      <c r="A1" s="563" t="s">
        <v>901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</row>
    <row r="2" spans="1:11" ht="11.25" customHeight="1" thickBot="1">
      <c r="A2" s="395"/>
    </row>
    <row r="3" spans="1:11" ht="14.25" customHeight="1">
      <c r="A3" s="466" t="s">
        <v>902</v>
      </c>
      <c r="B3" s="450"/>
      <c r="C3" s="450"/>
      <c r="D3" s="450" t="s">
        <v>903</v>
      </c>
      <c r="E3" s="450"/>
      <c r="F3" s="450"/>
      <c r="G3" s="450"/>
      <c r="H3" s="450" t="s">
        <v>904</v>
      </c>
      <c r="I3" s="450"/>
      <c r="J3" s="450"/>
      <c r="K3" s="520"/>
    </row>
    <row r="4" spans="1:11" ht="13.5" customHeight="1">
      <c r="A4" s="467"/>
      <c r="B4" s="468"/>
      <c r="C4" s="468"/>
      <c r="D4" s="401" t="s">
        <v>265</v>
      </c>
      <c r="E4" s="401" t="s">
        <v>505</v>
      </c>
      <c r="F4" s="401" t="s">
        <v>506</v>
      </c>
      <c r="G4" s="401" t="s">
        <v>905</v>
      </c>
      <c r="H4" s="401" t="s">
        <v>265</v>
      </c>
      <c r="I4" s="401" t="s">
        <v>504</v>
      </c>
      <c r="J4" s="401" t="s">
        <v>506</v>
      </c>
      <c r="K4" s="402" t="s">
        <v>905</v>
      </c>
    </row>
    <row r="5" spans="1:11" ht="7.5" customHeight="1">
      <c r="A5" s="41"/>
      <c r="B5" s="49"/>
      <c r="C5" s="45"/>
      <c r="D5" s="398" t="s">
        <v>726</v>
      </c>
      <c r="E5" s="398" t="s">
        <v>726</v>
      </c>
      <c r="F5" s="398" t="s">
        <v>726</v>
      </c>
      <c r="G5" s="398" t="s">
        <v>24</v>
      </c>
      <c r="H5" s="398" t="s">
        <v>726</v>
      </c>
      <c r="I5" s="398" t="s">
        <v>726</v>
      </c>
      <c r="J5" s="398" t="s">
        <v>726</v>
      </c>
      <c r="K5" s="399" t="s">
        <v>24</v>
      </c>
    </row>
    <row r="6" spans="1:11" s="10" customFormat="1" ht="25.5" customHeight="1">
      <c r="A6" s="134"/>
      <c r="B6" s="162" t="s">
        <v>906</v>
      </c>
      <c r="C6" s="135"/>
      <c r="D6" s="400">
        <v>1183</v>
      </c>
      <c r="E6" s="400">
        <v>1078</v>
      </c>
      <c r="F6" s="400">
        <v>856</v>
      </c>
      <c r="G6" s="400">
        <v>801</v>
      </c>
      <c r="H6" s="400">
        <v>1368</v>
      </c>
      <c r="I6" s="400">
        <v>1301</v>
      </c>
      <c r="J6" s="400">
        <v>1139</v>
      </c>
      <c r="K6" s="136">
        <v>980</v>
      </c>
    </row>
    <row r="7" spans="1:11" s="10" customFormat="1" ht="34.5" customHeight="1">
      <c r="A7" s="130"/>
      <c r="B7" s="163" t="s">
        <v>907</v>
      </c>
      <c r="C7" s="132"/>
      <c r="D7" s="396">
        <v>175</v>
      </c>
      <c r="E7" s="396">
        <v>160</v>
      </c>
      <c r="F7" s="396">
        <v>104</v>
      </c>
      <c r="G7" s="396">
        <v>116</v>
      </c>
      <c r="H7" s="396">
        <v>245</v>
      </c>
      <c r="I7" s="396">
        <v>159</v>
      </c>
      <c r="J7" s="396">
        <v>196</v>
      </c>
      <c r="K7" s="137">
        <v>119</v>
      </c>
    </row>
    <row r="8" spans="1:11" s="10" customFormat="1" ht="34.5" customHeight="1">
      <c r="A8" s="130"/>
      <c r="B8" s="163" t="s">
        <v>908</v>
      </c>
      <c r="C8" s="132"/>
      <c r="D8" s="396">
        <v>1008</v>
      </c>
      <c r="E8" s="396">
        <v>918</v>
      </c>
      <c r="F8" s="396">
        <v>752</v>
      </c>
      <c r="G8" s="396">
        <v>685</v>
      </c>
      <c r="H8" s="396">
        <v>1123</v>
      </c>
      <c r="I8" s="396">
        <v>1142</v>
      </c>
      <c r="J8" s="396">
        <v>943</v>
      </c>
      <c r="K8" s="137">
        <v>861</v>
      </c>
    </row>
    <row r="9" spans="1:11" s="10" customFormat="1" ht="34.5" customHeight="1">
      <c r="A9" s="130"/>
      <c r="B9" s="163" t="s">
        <v>290</v>
      </c>
      <c r="C9" s="132"/>
      <c r="D9" s="396">
        <v>694</v>
      </c>
      <c r="E9" s="396">
        <v>630</v>
      </c>
      <c r="F9" s="396">
        <v>529</v>
      </c>
      <c r="G9" s="396">
        <v>484</v>
      </c>
      <c r="H9" s="396">
        <v>831</v>
      </c>
      <c r="I9" s="396">
        <v>883</v>
      </c>
      <c r="J9" s="396">
        <v>718</v>
      </c>
      <c r="K9" s="137">
        <v>709</v>
      </c>
    </row>
    <row r="10" spans="1:11" s="10" customFormat="1" ht="34.5" customHeight="1">
      <c r="A10" s="210"/>
      <c r="B10" s="165" t="s">
        <v>909</v>
      </c>
      <c r="C10" s="211"/>
      <c r="D10" s="81">
        <v>314</v>
      </c>
      <c r="E10" s="81">
        <v>288</v>
      </c>
      <c r="F10" s="81">
        <v>223</v>
      </c>
      <c r="G10" s="81">
        <v>201</v>
      </c>
      <c r="H10" s="81">
        <v>292</v>
      </c>
      <c r="I10" s="81">
        <v>259</v>
      </c>
      <c r="J10" s="81">
        <v>225</v>
      </c>
      <c r="K10" s="212">
        <v>152</v>
      </c>
    </row>
    <row r="11" spans="1:11" s="10" customFormat="1" ht="34.5" customHeight="1">
      <c r="A11" s="213"/>
      <c r="B11" s="214" t="s">
        <v>871</v>
      </c>
      <c r="C11" s="215"/>
      <c r="D11" s="216">
        <v>250</v>
      </c>
      <c r="E11" s="216">
        <v>183</v>
      </c>
      <c r="F11" s="216">
        <v>138</v>
      </c>
      <c r="G11" s="216">
        <v>156</v>
      </c>
      <c r="H11" s="216">
        <v>265</v>
      </c>
      <c r="I11" s="216">
        <v>263</v>
      </c>
      <c r="J11" s="216">
        <v>244</v>
      </c>
      <c r="K11" s="217">
        <v>229</v>
      </c>
    </row>
    <row r="12" spans="1:11" s="10" customFormat="1" ht="34.5" customHeight="1">
      <c r="A12" s="130"/>
      <c r="B12" s="163" t="s">
        <v>872</v>
      </c>
      <c r="C12" s="132"/>
      <c r="D12" s="396">
        <v>22</v>
      </c>
      <c r="E12" s="396">
        <v>14</v>
      </c>
      <c r="F12" s="396">
        <v>10</v>
      </c>
      <c r="G12" s="396">
        <v>6</v>
      </c>
      <c r="H12" s="396">
        <v>21</v>
      </c>
      <c r="I12" s="396">
        <v>21</v>
      </c>
      <c r="J12" s="396">
        <v>7</v>
      </c>
      <c r="K12" s="137">
        <v>5</v>
      </c>
    </row>
    <row r="13" spans="1:11" s="10" customFormat="1" ht="34.5" customHeight="1">
      <c r="A13" s="130"/>
      <c r="B13" s="163" t="s">
        <v>873</v>
      </c>
      <c r="C13" s="132"/>
      <c r="D13" s="396" t="s">
        <v>140</v>
      </c>
      <c r="E13" s="396" t="s">
        <v>140</v>
      </c>
      <c r="F13" s="396">
        <v>1</v>
      </c>
      <c r="G13" s="396" t="s">
        <v>140</v>
      </c>
      <c r="H13" s="396" t="s">
        <v>140</v>
      </c>
      <c r="I13" s="396" t="s">
        <v>140</v>
      </c>
      <c r="J13" s="396">
        <v>3</v>
      </c>
      <c r="K13" s="137" t="s">
        <v>140</v>
      </c>
    </row>
    <row r="14" spans="1:11" s="10" customFormat="1" ht="34.5" customHeight="1">
      <c r="A14" s="130"/>
      <c r="B14" s="163" t="s">
        <v>874</v>
      </c>
      <c r="C14" s="132"/>
      <c r="D14" s="396">
        <v>11</v>
      </c>
      <c r="E14" s="396">
        <v>14</v>
      </c>
      <c r="F14" s="396">
        <v>6</v>
      </c>
      <c r="G14" s="396">
        <v>16</v>
      </c>
      <c r="H14" s="396">
        <v>24</v>
      </c>
      <c r="I14" s="396">
        <v>7</v>
      </c>
      <c r="J14" s="396">
        <v>13</v>
      </c>
      <c r="K14" s="137">
        <v>7</v>
      </c>
    </row>
    <row r="15" spans="1:11" s="10" customFormat="1" ht="34.5" customHeight="1">
      <c r="A15" s="130"/>
      <c r="B15" s="163" t="s">
        <v>875</v>
      </c>
      <c r="C15" s="132"/>
      <c r="D15" s="396">
        <v>31</v>
      </c>
      <c r="E15" s="396">
        <v>27</v>
      </c>
      <c r="F15" s="396">
        <v>15</v>
      </c>
      <c r="G15" s="396">
        <v>10</v>
      </c>
      <c r="H15" s="396">
        <v>38</v>
      </c>
      <c r="I15" s="396">
        <v>43</v>
      </c>
      <c r="J15" s="396">
        <v>9</v>
      </c>
      <c r="K15" s="137">
        <v>35</v>
      </c>
    </row>
    <row r="16" spans="1:11" s="10" customFormat="1" ht="34.5" customHeight="1">
      <c r="A16" s="130"/>
      <c r="B16" s="163" t="s">
        <v>876</v>
      </c>
      <c r="C16" s="132"/>
      <c r="D16" s="396">
        <v>69</v>
      </c>
      <c r="E16" s="396">
        <v>78</v>
      </c>
      <c r="F16" s="396">
        <v>43</v>
      </c>
      <c r="G16" s="396">
        <v>38</v>
      </c>
      <c r="H16" s="396">
        <v>106</v>
      </c>
      <c r="I16" s="396">
        <v>87</v>
      </c>
      <c r="J16" s="396">
        <v>59</v>
      </c>
      <c r="K16" s="137">
        <v>49</v>
      </c>
    </row>
    <row r="17" spans="1:11" s="10" customFormat="1" ht="34.5" customHeight="1">
      <c r="A17" s="130"/>
      <c r="B17" s="163" t="s">
        <v>877</v>
      </c>
      <c r="C17" s="132"/>
      <c r="D17" s="396">
        <v>8</v>
      </c>
      <c r="E17" s="396">
        <v>3</v>
      </c>
      <c r="F17" s="396">
        <v>8</v>
      </c>
      <c r="G17" s="396" t="s">
        <v>140</v>
      </c>
      <c r="H17" s="396">
        <v>10</v>
      </c>
      <c r="I17" s="396">
        <v>9</v>
      </c>
      <c r="J17" s="396">
        <v>9</v>
      </c>
      <c r="K17" s="137">
        <v>3</v>
      </c>
    </row>
    <row r="18" spans="1:11" s="10" customFormat="1" ht="34.5" customHeight="1">
      <c r="A18" s="130"/>
      <c r="B18" s="163" t="s">
        <v>878</v>
      </c>
      <c r="C18" s="132"/>
      <c r="D18" s="396">
        <v>15</v>
      </c>
      <c r="E18" s="396">
        <v>8</v>
      </c>
      <c r="F18" s="396">
        <v>6</v>
      </c>
      <c r="G18" s="396">
        <v>1</v>
      </c>
      <c r="H18" s="396">
        <v>4</v>
      </c>
      <c r="I18" s="396">
        <v>11</v>
      </c>
      <c r="J18" s="396">
        <v>3</v>
      </c>
      <c r="K18" s="137">
        <v>1</v>
      </c>
    </row>
    <row r="19" spans="1:11" s="10" customFormat="1" ht="34.5" customHeight="1">
      <c r="A19" s="130"/>
      <c r="B19" s="163" t="s">
        <v>879</v>
      </c>
      <c r="C19" s="132"/>
      <c r="D19" s="396">
        <v>452</v>
      </c>
      <c r="E19" s="396">
        <v>393</v>
      </c>
      <c r="F19" s="396">
        <v>368</v>
      </c>
      <c r="G19" s="396">
        <v>290</v>
      </c>
      <c r="H19" s="396">
        <v>472</v>
      </c>
      <c r="I19" s="396">
        <v>481</v>
      </c>
      <c r="J19" s="396">
        <v>400</v>
      </c>
      <c r="K19" s="137">
        <v>342</v>
      </c>
    </row>
    <row r="20" spans="1:11" s="10" customFormat="1" ht="34.5" customHeight="1">
      <c r="A20" s="130"/>
      <c r="B20" s="163" t="s">
        <v>880</v>
      </c>
      <c r="C20" s="132"/>
      <c r="D20" s="396">
        <v>15</v>
      </c>
      <c r="E20" s="396">
        <v>19</v>
      </c>
      <c r="F20" s="396">
        <v>15</v>
      </c>
      <c r="G20" s="396">
        <v>16</v>
      </c>
      <c r="H20" s="396">
        <v>23</v>
      </c>
      <c r="I20" s="396">
        <v>17</v>
      </c>
      <c r="J20" s="396">
        <v>19</v>
      </c>
      <c r="K20" s="137">
        <v>16</v>
      </c>
    </row>
    <row r="21" spans="1:11" s="10" customFormat="1" ht="34.5" customHeight="1">
      <c r="A21" s="130"/>
      <c r="B21" s="163" t="s">
        <v>881</v>
      </c>
      <c r="C21" s="132"/>
      <c r="D21" s="396">
        <v>3</v>
      </c>
      <c r="E21" s="396">
        <v>9</v>
      </c>
      <c r="F21" s="396">
        <v>1</v>
      </c>
      <c r="G21" s="396">
        <v>2</v>
      </c>
      <c r="H21" s="396">
        <v>1</v>
      </c>
      <c r="I21" s="396">
        <v>4</v>
      </c>
      <c r="J21" s="396">
        <v>1</v>
      </c>
      <c r="K21" s="137">
        <v>4</v>
      </c>
    </row>
    <row r="22" spans="1:11" s="10" customFormat="1" ht="34.5" customHeight="1">
      <c r="A22" s="130"/>
      <c r="B22" s="163" t="s">
        <v>882</v>
      </c>
      <c r="C22" s="132"/>
      <c r="D22" s="396">
        <v>66</v>
      </c>
      <c r="E22" s="396">
        <v>107</v>
      </c>
      <c r="F22" s="396">
        <v>75</v>
      </c>
      <c r="G22" s="396">
        <v>91</v>
      </c>
      <c r="H22" s="396">
        <v>83</v>
      </c>
      <c r="I22" s="396">
        <v>128</v>
      </c>
      <c r="J22" s="396">
        <v>98</v>
      </c>
      <c r="K22" s="137">
        <v>115</v>
      </c>
    </row>
    <row r="23" spans="1:11" s="10" customFormat="1" ht="34.5" customHeight="1">
      <c r="A23" s="130"/>
      <c r="B23" s="163" t="s">
        <v>883</v>
      </c>
      <c r="C23" s="132"/>
      <c r="D23" s="396">
        <v>39</v>
      </c>
      <c r="E23" s="396">
        <v>52</v>
      </c>
      <c r="F23" s="396">
        <v>52</v>
      </c>
      <c r="G23" s="396">
        <v>46</v>
      </c>
      <c r="H23" s="396">
        <v>48</v>
      </c>
      <c r="I23" s="396">
        <v>53</v>
      </c>
      <c r="J23" s="396">
        <v>48</v>
      </c>
      <c r="K23" s="137">
        <v>38</v>
      </c>
    </row>
    <row r="24" spans="1:11" s="10" customFormat="1" ht="34.5" customHeight="1" thickBot="1">
      <c r="A24" s="131"/>
      <c r="B24" s="164" t="s">
        <v>884</v>
      </c>
      <c r="C24" s="133"/>
      <c r="D24" s="397">
        <v>27</v>
      </c>
      <c r="E24" s="397">
        <v>11</v>
      </c>
      <c r="F24" s="397">
        <v>14</v>
      </c>
      <c r="G24" s="397">
        <v>13</v>
      </c>
      <c r="H24" s="397">
        <v>28</v>
      </c>
      <c r="I24" s="397">
        <v>18</v>
      </c>
      <c r="J24" s="397">
        <v>30</v>
      </c>
      <c r="K24" s="138">
        <v>17</v>
      </c>
    </row>
    <row r="25" spans="1:11" s="10" customFormat="1" ht="18" customHeight="1">
      <c r="A25" s="403"/>
      <c r="B25" s="407" t="s">
        <v>910</v>
      </c>
      <c r="C25" s="403"/>
      <c r="D25" s="403"/>
      <c r="E25" s="403"/>
      <c r="F25" s="403"/>
      <c r="G25" s="403"/>
      <c r="H25" s="403"/>
      <c r="I25" s="403"/>
      <c r="J25" s="403"/>
      <c r="K25" s="403"/>
    </row>
    <row r="26" spans="1:11" ht="56.25" customHeight="1">
      <c r="B26" s="693" t="s">
        <v>911</v>
      </c>
      <c r="C26" s="693"/>
      <c r="D26" s="693"/>
      <c r="E26" s="693"/>
      <c r="F26" s="693"/>
      <c r="G26" s="693"/>
      <c r="H26" s="693"/>
      <c r="I26" s="693"/>
      <c r="J26" s="693"/>
      <c r="K26" s="693"/>
    </row>
    <row r="27" spans="1:11" ht="18.75" customHeight="1">
      <c r="K27" s="442" t="s">
        <v>1045</v>
      </c>
    </row>
  </sheetData>
  <mergeCells count="5">
    <mergeCell ref="A1:K1"/>
    <mergeCell ref="A3:C4"/>
    <mergeCell ref="D3:G3"/>
    <mergeCell ref="H3:K3"/>
    <mergeCell ref="B26:K26"/>
  </mergeCells>
  <phoneticPr fontId="4"/>
  <pageMargins left="0.78740157480314965" right="0.78740157480314965" top="0.78740157480314965" bottom="0.59055118110236227" header="0.51181102362204722" footer="0.31496062992125984"/>
  <pageSetup paperSize="9" firstPageNumber="51" orientation="portrait" useFirstPageNumber="1" r:id="rId1"/>
  <headerFooter alignWithMargins="0">
    <oddFooter>&amp;C&amp;"ＭＳ 明朝,標準"-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view="pageBreakPreview" topLeftCell="A22" zoomScaleNormal="100" zoomScaleSheetLayoutView="100" workbookViewId="0">
      <selection activeCell="B22" sqref="B1:I1048576"/>
    </sheetView>
  </sheetViews>
  <sheetFormatPr defaultRowHeight="13.5"/>
  <cols>
    <col min="1" max="1" width="13.625" customWidth="1"/>
    <col min="2" max="9" width="9.125" customWidth="1"/>
  </cols>
  <sheetData>
    <row r="2" spans="1:8">
      <c r="A2" s="472" t="s">
        <v>516</v>
      </c>
      <c r="B2" s="472"/>
      <c r="C2" s="472"/>
      <c r="D2" s="472"/>
      <c r="E2" s="472"/>
      <c r="F2" s="472"/>
      <c r="G2" s="472"/>
      <c r="H2" s="1"/>
    </row>
    <row r="27" spans="1:9" ht="21.75" customHeight="1"/>
    <row r="28" spans="1:9" ht="21.75" customHeight="1"/>
    <row r="29" spans="1:9" ht="21.75" customHeight="1"/>
    <row r="30" spans="1:9" ht="23.1" customHeight="1">
      <c r="A30" s="455" t="s">
        <v>517</v>
      </c>
      <c r="B30" s="455"/>
      <c r="C30" s="455"/>
      <c r="D30" s="455"/>
      <c r="E30" s="455"/>
      <c r="F30" s="455"/>
      <c r="G30" s="12"/>
      <c r="H30" s="10"/>
      <c r="I30" s="10"/>
    </row>
    <row r="31" spans="1:9" ht="23.1" customHeight="1" thickBot="1">
      <c r="A31" s="28"/>
      <c r="B31" s="28"/>
      <c r="C31" s="28"/>
      <c r="D31" s="28"/>
      <c r="E31" s="456" t="s">
        <v>519</v>
      </c>
      <c r="F31" s="456"/>
      <c r="G31" s="456"/>
      <c r="H31" s="456"/>
      <c r="I31" s="456"/>
    </row>
    <row r="32" spans="1:9" ht="14.25" customHeight="1">
      <c r="A32" s="475" t="s">
        <v>345</v>
      </c>
      <c r="B32" s="450" t="s">
        <v>25</v>
      </c>
      <c r="C32" s="450"/>
      <c r="D32" s="473" t="s">
        <v>26</v>
      </c>
      <c r="E32" s="473"/>
      <c r="F32" s="473" t="s">
        <v>28</v>
      </c>
      <c r="G32" s="473"/>
      <c r="H32" s="473" t="s">
        <v>30</v>
      </c>
      <c r="I32" s="474"/>
    </row>
    <row r="33" spans="1:9" ht="13.5" customHeight="1">
      <c r="A33" s="476"/>
      <c r="B33" s="468"/>
      <c r="C33" s="468"/>
      <c r="D33" s="470" t="s">
        <v>27</v>
      </c>
      <c r="E33" s="470"/>
      <c r="F33" s="470" t="s">
        <v>29</v>
      </c>
      <c r="G33" s="470"/>
      <c r="H33" s="470" t="s">
        <v>31</v>
      </c>
      <c r="I33" s="471"/>
    </row>
    <row r="34" spans="1:9" ht="13.5" customHeight="1">
      <c r="A34" s="477"/>
      <c r="B34" s="15" t="s">
        <v>347</v>
      </c>
      <c r="C34" s="15" t="s">
        <v>346</v>
      </c>
      <c r="D34" s="15" t="s">
        <v>347</v>
      </c>
      <c r="E34" s="15" t="s">
        <v>346</v>
      </c>
      <c r="F34" s="15" t="s">
        <v>347</v>
      </c>
      <c r="G34" s="15" t="s">
        <v>346</v>
      </c>
      <c r="H34" s="15" t="s">
        <v>347</v>
      </c>
      <c r="I34" s="21" t="s">
        <v>346</v>
      </c>
    </row>
    <row r="35" spans="1:9" ht="8.1" customHeight="1">
      <c r="A35" s="17"/>
      <c r="B35" s="18" t="s">
        <v>32</v>
      </c>
      <c r="C35" s="18" t="s">
        <v>23</v>
      </c>
      <c r="D35" s="18" t="s">
        <v>24</v>
      </c>
      <c r="E35" s="18" t="s">
        <v>24</v>
      </c>
      <c r="F35" s="18" t="s">
        <v>24</v>
      </c>
      <c r="G35" s="18" t="s">
        <v>24</v>
      </c>
      <c r="H35" s="18" t="s">
        <v>24</v>
      </c>
      <c r="I35" s="19" t="s">
        <v>24</v>
      </c>
    </row>
    <row r="36" spans="1:9" ht="24" customHeight="1">
      <c r="A36" s="125" t="s">
        <v>339</v>
      </c>
      <c r="B36" s="58">
        <f>D36+F36+H36</f>
        <v>24772</v>
      </c>
      <c r="C36" s="58">
        <f>E36+G36+I36</f>
        <v>13247</v>
      </c>
      <c r="D36" s="58">
        <v>8685</v>
      </c>
      <c r="E36" s="58">
        <v>4448</v>
      </c>
      <c r="F36" s="58">
        <v>15210</v>
      </c>
      <c r="G36" s="58">
        <v>8402</v>
      </c>
      <c r="H36" s="58">
        <v>877</v>
      </c>
      <c r="I36" s="59">
        <v>397</v>
      </c>
    </row>
    <row r="37" spans="1:9" ht="24" customHeight="1">
      <c r="A37" s="126" t="s">
        <v>340</v>
      </c>
      <c r="B37" s="60">
        <f t="shared" ref="B37:B43" si="0">D37+F37+H37</f>
        <v>26207</v>
      </c>
      <c r="C37" s="60">
        <f t="shared" ref="C37:C43" si="1">E37+G37+I37</f>
        <v>13638</v>
      </c>
      <c r="D37" s="60">
        <v>8576</v>
      </c>
      <c r="E37" s="60">
        <v>4408</v>
      </c>
      <c r="F37" s="60">
        <v>16628</v>
      </c>
      <c r="G37" s="60">
        <v>8769</v>
      </c>
      <c r="H37" s="60">
        <v>1003</v>
      </c>
      <c r="I37" s="61">
        <v>461</v>
      </c>
    </row>
    <row r="38" spans="1:9" ht="24" customHeight="1">
      <c r="A38" s="126" t="s">
        <v>331</v>
      </c>
      <c r="B38" s="60">
        <f t="shared" si="0"/>
        <v>26133</v>
      </c>
      <c r="C38" s="60">
        <f t="shared" si="1"/>
        <v>13204</v>
      </c>
      <c r="D38" s="60">
        <v>7498</v>
      </c>
      <c r="E38" s="60">
        <v>3780</v>
      </c>
      <c r="F38" s="60">
        <v>17495</v>
      </c>
      <c r="G38" s="60">
        <v>8868</v>
      </c>
      <c r="H38" s="60">
        <v>1140</v>
      </c>
      <c r="I38" s="61">
        <v>556</v>
      </c>
    </row>
    <row r="39" spans="1:9" ht="24" customHeight="1">
      <c r="A39" s="126" t="s">
        <v>341</v>
      </c>
      <c r="B39" s="60">
        <f t="shared" si="0"/>
        <v>25916</v>
      </c>
      <c r="C39" s="60">
        <f t="shared" si="1"/>
        <v>13039</v>
      </c>
      <c r="D39" s="60">
        <v>6719</v>
      </c>
      <c r="E39" s="60">
        <v>3428</v>
      </c>
      <c r="F39" s="60">
        <v>17851</v>
      </c>
      <c r="G39" s="60">
        <v>8953</v>
      </c>
      <c r="H39" s="60">
        <v>1346</v>
      </c>
      <c r="I39" s="61">
        <v>658</v>
      </c>
    </row>
    <row r="40" spans="1:9" ht="24" customHeight="1">
      <c r="A40" s="126" t="s">
        <v>342</v>
      </c>
      <c r="B40" s="60">
        <f t="shared" si="0"/>
        <v>25853</v>
      </c>
      <c r="C40" s="60">
        <f t="shared" si="1"/>
        <v>12964</v>
      </c>
      <c r="D40" s="60">
        <v>6562</v>
      </c>
      <c r="E40" s="60">
        <v>3387</v>
      </c>
      <c r="F40" s="60">
        <v>17616</v>
      </c>
      <c r="G40" s="60">
        <v>8788</v>
      </c>
      <c r="H40" s="60">
        <v>1675</v>
      </c>
      <c r="I40" s="61">
        <v>789</v>
      </c>
    </row>
    <row r="41" spans="1:9" ht="24" customHeight="1">
      <c r="A41" s="126" t="s">
        <v>343</v>
      </c>
      <c r="B41" s="60">
        <f t="shared" si="0"/>
        <v>26534</v>
      </c>
      <c r="C41" s="60">
        <f t="shared" si="1"/>
        <v>13427</v>
      </c>
      <c r="D41" s="60">
        <v>6225</v>
      </c>
      <c r="E41" s="60">
        <v>3230</v>
      </c>
      <c r="F41" s="60">
        <v>18167</v>
      </c>
      <c r="G41" s="60">
        <v>9223</v>
      </c>
      <c r="H41" s="60">
        <v>2142</v>
      </c>
      <c r="I41" s="61">
        <v>974</v>
      </c>
    </row>
    <row r="42" spans="1:9" ht="24" customHeight="1">
      <c r="A42" s="126" t="s">
        <v>344</v>
      </c>
      <c r="B42" s="60">
        <v>26686</v>
      </c>
      <c r="C42" s="60">
        <v>13405</v>
      </c>
      <c r="D42" s="60">
        <v>6054</v>
      </c>
      <c r="E42" s="60">
        <v>3121</v>
      </c>
      <c r="F42" s="60">
        <v>18063</v>
      </c>
      <c r="G42" s="60">
        <v>9157</v>
      </c>
      <c r="H42" s="60">
        <v>2555</v>
      </c>
      <c r="I42" s="61">
        <v>1117</v>
      </c>
    </row>
    <row r="43" spans="1:9" ht="24" customHeight="1">
      <c r="A43" s="126" t="s">
        <v>336</v>
      </c>
      <c r="B43" s="60">
        <f t="shared" si="0"/>
        <v>25680</v>
      </c>
      <c r="C43" s="60">
        <f t="shared" si="1"/>
        <v>12768</v>
      </c>
      <c r="D43" s="60">
        <v>5135</v>
      </c>
      <c r="E43" s="60">
        <v>2654</v>
      </c>
      <c r="F43" s="60">
        <v>17502</v>
      </c>
      <c r="G43" s="60">
        <v>8818</v>
      </c>
      <c r="H43" s="60">
        <v>3043</v>
      </c>
      <c r="I43" s="61">
        <v>1296</v>
      </c>
    </row>
    <row r="44" spans="1:9" ht="24" customHeight="1">
      <c r="A44" s="126" t="s">
        <v>337</v>
      </c>
      <c r="B44" s="60">
        <v>24716</v>
      </c>
      <c r="C44" s="60">
        <v>12256</v>
      </c>
      <c r="D44" s="60">
        <v>4279</v>
      </c>
      <c r="E44" s="60">
        <v>2221</v>
      </c>
      <c r="F44" s="60">
        <v>16582</v>
      </c>
      <c r="G44" s="60">
        <v>8353</v>
      </c>
      <c r="H44" s="60">
        <v>3847</v>
      </c>
      <c r="I44" s="61">
        <v>1679</v>
      </c>
    </row>
    <row r="45" spans="1:9" ht="24" customHeight="1">
      <c r="A45" s="126" t="s">
        <v>338</v>
      </c>
      <c r="B45" s="60">
        <v>23905</v>
      </c>
      <c r="C45" s="60">
        <v>11790</v>
      </c>
      <c r="D45" s="60">
        <v>3606</v>
      </c>
      <c r="E45" s="60">
        <v>1845</v>
      </c>
      <c r="F45" s="60">
        <v>15564</v>
      </c>
      <c r="G45" s="60">
        <v>7834</v>
      </c>
      <c r="H45" s="60">
        <v>4733</v>
      </c>
      <c r="I45" s="61">
        <v>2109</v>
      </c>
    </row>
    <row r="46" spans="1:9" ht="24" customHeight="1">
      <c r="A46" s="222" t="s">
        <v>642</v>
      </c>
      <c r="B46" s="223">
        <v>22819</v>
      </c>
      <c r="C46" s="223">
        <v>11127</v>
      </c>
      <c r="D46" s="223">
        <v>3031</v>
      </c>
      <c r="E46" s="223">
        <v>1529</v>
      </c>
      <c r="F46" s="223">
        <v>14289</v>
      </c>
      <c r="G46" s="223">
        <v>7197</v>
      </c>
      <c r="H46" s="223">
        <v>5498</v>
      </c>
      <c r="I46" s="224">
        <v>2400</v>
      </c>
    </row>
    <row r="47" spans="1:9" ht="24" customHeight="1" thickBot="1">
      <c r="A47" s="127" t="s">
        <v>327</v>
      </c>
      <c r="B47" s="110">
        <v>21575</v>
      </c>
      <c r="C47" s="110">
        <v>10456</v>
      </c>
      <c r="D47" s="110">
        <v>2720</v>
      </c>
      <c r="E47" s="110">
        <v>1394</v>
      </c>
      <c r="F47" s="110">
        <v>12903</v>
      </c>
      <c r="G47" s="110">
        <v>6516</v>
      </c>
      <c r="H47" s="110">
        <v>5950</v>
      </c>
      <c r="I47" s="111">
        <v>2544</v>
      </c>
    </row>
    <row r="48" spans="1:9" ht="18" customHeight="1">
      <c r="A48" s="469" t="s">
        <v>557</v>
      </c>
      <c r="B48" s="469"/>
      <c r="C48" s="469"/>
      <c r="D48" s="469"/>
      <c r="E48" s="469"/>
      <c r="F48" s="469"/>
      <c r="G48" s="469"/>
      <c r="H48" s="469"/>
      <c r="I48" s="469"/>
    </row>
  </sheetData>
  <mergeCells count="12">
    <mergeCell ref="A48:I48"/>
    <mergeCell ref="F33:G33"/>
    <mergeCell ref="H33:I33"/>
    <mergeCell ref="A2:G2"/>
    <mergeCell ref="A30:F30"/>
    <mergeCell ref="E31:I31"/>
    <mergeCell ref="D32:E32"/>
    <mergeCell ref="F32:G32"/>
    <mergeCell ref="H32:I32"/>
    <mergeCell ref="A32:A34"/>
    <mergeCell ref="B32:C33"/>
    <mergeCell ref="D33:E33"/>
  </mergeCells>
  <phoneticPr fontId="4"/>
  <pageMargins left="0.78740157480314965" right="0.78740157480314965" top="0.78740157480314965" bottom="0.59055118110236227" header="0.51181102362204722" footer="0.31496062992125984"/>
  <pageSetup paperSize="9" firstPageNumber="12" orientation="portrait" useFirstPageNumber="1" r:id="rId1"/>
  <headerFooter alignWithMargins="0">
    <oddFooter>&amp;C&amp;"ＭＳ 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topLeftCell="A4" zoomScaleNormal="100" zoomScaleSheetLayoutView="100" workbookViewId="0">
      <selection activeCell="B4" sqref="B1:E1048576"/>
    </sheetView>
  </sheetViews>
  <sheetFormatPr defaultRowHeight="13.5"/>
  <cols>
    <col min="1" max="1" width="19.5" customWidth="1"/>
    <col min="2" max="5" width="16.875" customWidth="1"/>
  </cols>
  <sheetData>
    <row r="1" spans="1:9" ht="23.1" customHeight="1">
      <c r="A1" s="455" t="s">
        <v>520</v>
      </c>
      <c r="B1" s="455"/>
      <c r="C1" s="455"/>
      <c r="D1" s="455"/>
      <c r="E1" s="455"/>
    </row>
    <row r="2" spans="1:9" ht="23.1" customHeight="1" thickBot="1">
      <c r="A2" s="28"/>
      <c r="B2" s="28"/>
      <c r="C2" s="28"/>
      <c r="D2" s="456" t="s">
        <v>518</v>
      </c>
      <c r="E2" s="456"/>
    </row>
    <row r="3" spans="1:9" ht="22.5" customHeight="1">
      <c r="A3" s="23" t="s">
        <v>40</v>
      </c>
      <c r="B3" s="13" t="s">
        <v>44</v>
      </c>
      <c r="C3" s="13" t="s">
        <v>43</v>
      </c>
      <c r="D3" s="13" t="s">
        <v>42</v>
      </c>
      <c r="E3" s="20" t="s">
        <v>41</v>
      </c>
    </row>
    <row r="4" spans="1:9" ht="23.1" customHeight="1">
      <c r="A4" s="126" t="s">
        <v>349</v>
      </c>
      <c r="B4" s="151">
        <f>ROUND('6(2)年齢別人口'!D36/'6(2)年齢別人口'!F36*100,1)</f>
        <v>57.1</v>
      </c>
      <c r="C4" s="151">
        <f>ROUND('6(2)年齢別人口'!H36/'6(2)年齢別人口'!F36*100,1)</f>
        <v>5.8</v>
      </c>
      <c r="D4" s="151">
        <f>ROUND(('6(2)年齢別人口'!D36+'6(2)年齢別人口'!H36)/'6(2)年齢別人口'!F36*100,1)</f>
        <v>62.9</v>
      </c>
      <c r="E4" s="152">
        <f>ROUND('6(2)年齢別人口'!H36/'6(2)年齢別人口'!D36*100,1)</f>
        <v>10.1</v>
      </c>
      <c r="F4" s="158"/>
      <c r="G4" s="159"/>
      <c r="H4" s="160"/>
      <c r="I4" s="159"/>
    </row>
    <row r="5" spans="1:9" ht="23.1" customHeight="1">
      <c r="A5" s="126" t="s">
        <v>350</v>
      </c>
      <c r="B5" s="151">
        <f>ROUND('6(2)年齢別人口'!D37/'6(2)年齢別人口'!F37*100,1)</f>
        <v>51.6</v>
      </c>
      <c r="C5" s="151">
        <f>ROUND('6(2)年齢別人口'!H37/'6(2)年齢別人口'!F37*100,1)</f>
        <v>6</v>
      </c>
      <c r="D5" s="151">
        <f>ROUND(('6(2)年齢別人口'!D37+'6(2)年齢別人口'!H37)/'6(2)年齢別人口'!F37*100,1)</f>
        <v>57.6</v>
      </c>
      <c r="E5" s="152">
        <f>ROUND('6(2)年齢別人口'!H37/'6(2)年齢別人口'!D37*100,1)</f>
        <v>11.7</v>
      </c>
      <c r="F5" s="158"/>
      <c r="G5" s="159"/>
      <c r="H5" s="160"/>
      <c r="I5" s="159"/>
    </row>
    <row r="6" spans="1:9" ht="23.1" customHeight="1">
      <c r="A6" s="126" t="s">
        <v>351</v>
      </c>
      <c r="B6" s="151">
        <f>ROUND('6(2)年齢別人口'!D38/'6(2)年齢別人口'!F38*100,1)</f>
        <v>42.9</v>
      </c>
      <c r="C6" s="151">
        <f>ROUND('6(2)年齢別人口'!H38/'6(2)年齢別人口'!F38*100,1)</f>
        <v>6.5</v>
      </c>
      <c r="D6" s="151">
        <f>ROUND(('6(2)年齢別人口'!D38+'6(2)年齢別人口'!H38)/'6(2)年齢別人口'!F38*100,1)</f>
        <v>49.4</v>
      </c>
      <c r="E6" s="152">
        <f>ROUND('6(2)年齢別人口'!H38/'6(2)年齢別人口'!D38*100,1)</f>
        <v>15.2</v>
      </c>
      <c r="F6" s="158"/>
      <c r="G6" s="159"/>
      <c r="H6" s="160"/>
      <c r="I6" s="159"/>
    </row>
    <row r="7" spans="1:9" ht="23.1" customHeight="1">
      <c r="A7" s="126" t="s">
        <v>352</v>
      </c>
      <c r="B7" s="151">
        <f>ROUND('6(2)年齢別人口'!D39/'6(2)年齢別人口'!F39*100,1)</f>
        <v>37.6</v>
      </c>
      <c r="C7" s="151">
        <f>ROUND('6(2)年齢別人口'!H39/'6(2)年齢別人口'!F39*100,1)</f>
        <v>7.5</v>
      </c>
      <c r="D7" s="151">
        <f>ROUND(('6(2)年齢別人口'!D39+'6(2)年齢別人口'!H39)/'6(2)年齢別人口'!F39*100,1)</f>
        <v>45.2</v>
      </c>
      <c r="E7" s="152">
        <f>ROUND('6(2)年齢別人口'!H39/'6(2)年齢別人口'!D39*100,1)</f>
        <v>20</v>
      </c>
      <c r="F7" s="158"/>
      <c r="G7" s="159"/>
      <c r="H7" s="160"/>
      <c r="I7" s="159"/>
    </row>
    <row r="8" spans="1:9" ht="23.1" customHeight="1">
      <c r="A8" s="126" t="s">
        <v>353</v>
      </c>
      <c r="B8" s="151">
        <f>ROUND('6(2)年齢別人口'!D40/'6(2)年齢別人口'!F40*100,1)</f>
        <v>37.299999999999997</v>
      </c>
      <c r="C8" s="151">
        <f>ROUND('6(2)年齢別人口'!H40/'6(2)年齢別人口'!F40*100,1)</f>
        <v>9.5</v>
      </c>
      <c r="D8" s="151">
        <f>ROUND(('6(2)年齢別人口'!D40+'6(2)年齢別人口'!H40)/'6(2)年齢別人口'!F40*100,1)</f>
        <v>46.8</v>
      </c>
      <c r="E8" s="152">
        <f>ROUND('6(2)年齢別人口'!H40/'6(2)年齢別人口'!D40*100,1)</f>
        <v>25.5</v>
      </c>
      <c r="F8" s="158"/>
      <c r="G8" s="159"/>
      <c r="H8" s="160"/>
      <c r="I8" s="159"/>
    </row>
    <row r="9" spans="1:9" ht="23.1" customHeight="1">
      <c r="A9" s="126" t="s">
        <v>354</v>
      </c>
      <c r="B9" s="151">
        <f>ROUND('6(2)年齢別人口'!D41/'6(2)年齢別人口'!F41*100,1)</f>
        <v>34.299999999999997</v>
      </c>
      <c r="C9" s="151">
        <f>ROUND('6(2)年齢別人口'!H41/'6(2)年齢別人口'!F41*100,1)</f>
        <v>11.8</v>
      </c>
      <c r="D9" s="151">
        <f>ROUND(('6(2)年齢別人口'!D41+'6(2)年齢別人口'!H41)/'6(2)年齢別人口'!F41*100,1)</f>
        <v>46.1</v>
      </c>
      <c r="E9" s="152">
        <f>ROUND('6(2)年齢別人口'!H41/'6(2)年齢別人口'!D41*100,1)</f>
        <v>34.4</v>
      </c>
      <c r="F9" s="158"/>
      <c r="G9" s="159"/>
      <c r="H9" s="160"/>
      <c r="I9" s="159"/>
    </row>
    <row r="10" spans="1:9" ht="23.1" customHeight="1">
      <c r="A10" s="126" t="s">
        <v>355</v>
      </c>
      <c r="B10" s="151">
        <f>ROUND('6(2)年齢別人口'!D42/'6(2)年齢別人口'!F42*100,1)</f>
        <v>33.5</v>
      </c>
      <c r="C10" s="151">
        <f>ROUND('6(2)年齢別人口'!H42/'6(2)年齢別人口'!F42*100,1)</f>
        <v>14.1</v>
      </c>
      <c r="D10" s="151">
        <f>ROUND(('6(2)年齢別人口'!D42+'6(2)年齢別人口'!H42)/'6(2)年齢別人口'!F42*100,1)</f>
        <v>47.7</v>
      </c>
      <c r="E10" s="152">
        <f>ROUND('6(2)年齢別人口'!H42/'6(2)年齢別人口'!D42*100,1)</f>
        <v>42.2</v>
      </c>
      <c r="F10" s="158"/>
      <c r="G10" s="159"/>
      <c r="H10" s="160"/>
      <c r="I10" s="159"/>
    </row>
    <row r="11" spans="1:9" ht="23.1" customHeight="1">
      <c r="A11" s="126" t="s">
        <v>356</v>
      </c>
      <c r="B11" s="151">
        <f>ROUND('6(2)年齢別人口'!D43/'6(2)年齢別人口'!F43*100,1)</f>
        <v>29.3</v>
      </c>
      <c r="C11" s="151">
        <f>ROUND('6(2)年齢別人口'!H43/'6(2)年齢別人口'!F43*100,1)</f>
        <v>17.399999999999999</v>
      </c>
      <c r="D11" s="151">
        <f>ROUND(('6(2)年齢別人口'!D43+'6(2)年齢別人口'!H43)/'6(2)年齢別人口'!F43*100,1)</f>
        <v>46.7</v>
      </c>
      <c r="E11" s="152">
        <f>ROUND('6(2)年齢別人口'!H43/'6(2)年齢別人口'!D43*100,1)</f>
        <v>59.3</v>
      </c>
      <c r="F11" s="158"/>
      <c r="G11" s="159"/>
      <c r="H11" s="160"/>
      <c r="I11" s="159"/>
    </row>
    <row r="12" spans="1:9" ht="23.1" customHeight="1">
      <c r="A12" s="126" t="s">
        <v>357</v>
      </c>
      <c r="B12" s="151">
        <f>ROUND('6(2)年齢別人口'!D44/'6(2)年齢別人口'!F44*100,1)</f>
        <v>25.8</v>
      </c>
      <c r="C12" s="151">
        <f>ROUND('6(2)年齢別人口'!H44/'6(2)年齢別人口'!F44*100,1)</f>
        <v>23.2</v>
      </c>
      <c r="D12" s="151">
        <f>ROUND(('6(2)年齢別人口'!D44+'6(2)年齢別人口'!H44)/'6(2)年齢別人口'!F44*100,1)</f>
        <v>49</v>
      </c>
      <c r="E12" s="152">
        <f>ROUND('6(2)年齢別人口'!H44/'6(2)年齢別人口'!D44*100,1)</f>
        <v>89.9</v>
      </c>
      <c r="F12" s="158"/>
      <c r="G12" s="159"/>
      <c r="H12" s="160"/>
      <c r="I12" s="159"/>
    </row>
    <row r="13" spans="1:9" ht="23.1" customHeight="1">
      <c r="A13" s="126" t="s">
        <v>358</v>
      </c>
      <c r="B13" s="151">
        <f>ROUND('6(2)年齢別人口'!D45/'6(2)年齢別人口'!F45*100,1)</f>
        <v>23.2</v>
      </c>
      <c r="C13" s="151">
        <f>ROUND('6(2)年齢別人口'!H45/'6(2)年齢別人口'!F45*100,1)</f>
        <v>30.4</v>
      </c>
      <c r="D13" s="151">
        <f>ROUND(('6(2)年齢別人口'!D45+'6(2)年齢別人口'!H45)/'6(2)年齢別人口'!F45*100,1)</f>
        <v>53.6</v>
      </c>
      <c r="E13" s="152">
        <f>ROUND('6(2)年齢別人口'!H45/'6(2)年齢別人口'!D45*100,1)</f>
        <v>131.30000000000001</v>
      </c>
      <c r="F13" s="158"/>
      <c r="G13" s="159"/>
      <c r="H13" s="160"/>
      <c r="I13" s="159"/>
    </row>
    <row r="14" spans="1:9" ht="23.1" customHeight="1">
      <c r="A14" s="276" t="s">
        <v>359</v>
      </c>
      <c r="B14" s="151">
        <f>ROUND('6(2)年齢別人口'!D46/'6(2)年齢別人口'!F46*100,1)</f>
        <v>21.2</v>
      </c>
      <c r="C14" s="151">
        <f>ROUND('6(2)年齢別人口'!H46/'6(2)年齢別人口'!F46*100,1)</f>
        <v>38.5</v>
      </c>
      <c r="D14" s="151">
        <f>ROUND(('6(2)年齢別人口'!D46+'6(2)年齢別人口'!H46)/'6(2)年齢別人口'!F46*100,1)</f>
        <v>59.7</v>
      </c>
      <c r="E14" s="152">
        <f>ROUND('6(2)年齢別人口'!H46/'6(2)年齢別人口'!D46*100,1)</f>
        <v>181.4</v>
      </c>
      <c r="F14" s="158"/>
      <c r="G14" s="159"/>
      <c r="H14" s="160"/>
      <c r="I14" s="159"/>
    </row>
    <row r="15" spans="1:9" ht="23.1" customHeight="1" thickBot="1">
      <c r="A15" s="127" t="s">
        <v>647</v>
      </c>
      <c r="B15" s="153">
        <f>ROUND('6(2)年齢別人口'!D47/'6(2)年齢別人口'!F47*100,1)</f>
        <v>21.1</v>
      </c>
      <c r="C15" s="153">
        <f>ROUND('6(2)年齢別人口'!H47/'6(2)年齢別人口'!F47*100,1)</f>
        <v>46.1</v>
      </c>
      <c r="D15" s="153">
        <f>ROUND(('6(2)年齢別人口'!D47+'6(2)年齢別人口'!H47)/'6(2)年齢別人口'!F47*100,1)</f>
        <v>67.2</v>
      </c>
      <c r="E15" s="154">
        <f>ROUND('6(2)年齢別人口'!H47/'6(2)年齢別人口'!D47*100,1)</f>
        <v>218.8</v>
      </c>
      <c r="F15" s="158"/>
      <c r="G15" s="159"/>
      <c r="H15" s="160"/>
      <c r="I15" s="159"/>
    </row>
    <row r="16" spans="1:9" ht="23.1" customHeight="1"/>
    <row r="17" spans="1:4" ht="14.1" customHeight="1">
      <c r="A17" s="479" t="s">
        <v>348</v>
      </c>
      <c r="B17" s="7" t="s">
        <v>26</v>
      </c>
      <c r="C17" s="478" t="s">
        <v>33</v>
      </c>
    </row>
    <row r="18" spans="1:4" ht="3" customHeight="1">
      <c r="A18" s="479"/>
      <c r="B18" s="5"/>
      <c r="C18" s="478"/>
    </row>
    <row r="19" spans="1:4" ht="3" customHeight="1">
      <c r="A19" s="479"/>
      <c r="B19" s="6"/>
      <c r="C19" s="478"/>
      <c r="D19" s="6"/>
    </row>
    <row r="20" spans="1:4" ht="14.1" customHeight="1">
      <c r="A20" s="479"/>
      <c r="B20" s="22" t="s">
        <v>28</v>
      </c>
      <c r="C20" s="478"/>
    </row>
    <row r="21" spans="1:4" ht="14.1" customHeight="1"/>
    <row r="22" spans="1:4" ht="14.1" customHeight="1"/>
    <row r="23" spans="1:4" ht="14.1" customHeight="1">
      <c r="A23" s="479" t="s">
        <v>34</v>
      </c>
      <c r="B23" s="7" t="s">
        <v>35</v>
      </c>
      <c r="C23" s="478" t="s">
        <v>33</v>
      </c>
    </row>
    <row r="24" spans="1:4" ht="3" customHeight="1">
      <c r="A24" s="479"/>
      <c r="B24" s="5"/>
      <c r="C24" s="478"/>
    </row>
    <row r="25" spans="1:4" ht="3" customHeight="1">
      <c r="A25" s="479"/>
      <c r="B25" s="6"/>
      <c r="C25" s="478"/>
      <c r="D25" s="6"/>
    </row>
    <row r="26" spans="1:4" ht="14.1" customHeight="1">
      <c r="A26" s="479"/>
      <c r="B26" s="22" t="s">
        <v>28</v>
      </c>
      <c r="C26" s="478"/>
    </row>
    <row r="27" spans="1:4" ht="14.1" customHeight="1"/>
    <row r="28" spans="1:4" ht="14.1" customHeight="1"/>
    <row r="29" spans="1:4" ht="14.1" customHeight="1">
      <c r="A29" s="479" t="s">
        <v>38</v>
      </c>
      <c r="B29" s="480" t="s">
        <v>36</v>
      </c>
      <c r="C29" s="480"/>
      <c r="D29" s="478" t="s">
        <v>33</v>
      </c>
    </row>
    <row r="30" spans="1:4" ht="3" customHeight="1">
      <c r="A30" s="479"/>
      <c r="B30" s="5"/>
      <c r="C30" s="8"/>
      <c r="D30" s="478"/>
    </row>
    <row r="31" spans="1:4" ht="3" customHeight="1">
      <c r="A31" s="479"/>
      <c r="B31" s="6"/>
      <c r="C31" s="6"/>
      <c r="D31" s="478"/>
    </row>
    <row r="32" spans="1:4" ht="14.1" customHeight="1">
      <c r="A32" s="479"/>
      <c r="B32" s="481" t="s">
        <v>28</v>
      </c>
      <c r="C32" s="481"/>
      <c r="D32" s="478"/>
    </row>
    <row r="35" spans="1:4" ht="14.1" customHeight="1">
      <c r="A35" s="479" t="s">
        <v>39</v>
      </c>
      <c r="B35" s="7" t="s">
        <v>35</v>
      </c>
      <c r="C35" s="478" t="s">
        <v>33</v>
      </c>
    </row>
    <row r="36" spans="1:4" ht="3" customHeight="1">
      <c r="A36" s="479"/>
      <c r="B36" s="5"/>
      <c r="C36" s="478"/>
    </row>
    <row r="37" spans="1:4" ht="3" customHeight="1">
      <c r="A37" s="479"/>
      <c r="B37" s="6"/>
      <c r="C37" s="478"/>
      <c r="D37" s="6"/>
    </row>
    <row r="38" spans="1:4" ht="14.1" customHeight="1">
      <c r="A38" s="479"/>
      <c r="B38" s="22" t="s">
        <v>37</v>
      </c>
      <c r="C38" s="478"/>
    </row>
  </sheetData>
  <mergeCells count="13">
    <mergeCell ref="A35:A38"/>
    <mergeCell ref="C35:C38"/>
    <mergeCell ref="A29:A32"/>
    <mergeCell ref="D29:D32"/>
    <mergeCell ref="B29:C29"/>
    <mergeCell ref="B32:C32"/>
    <mergeCell ref="C23:C26"/>
    <mergeCell ref="A1:C1"/>
    <mergeCell ref="D2:E2"/>
    <mergeCell ref="A17:A20"/>
    <mergeCell ref="C17:C20"/>
    <mergeCell ref="A23:A26"/>
    <mergeCell ref="D1:E1"/>
  </mergeCells>
  <phoneticPr fontId="4"/>
  <pageMargins left="0.78740157480314965" right="0.78740157480314965" top="0.78740157480314965" bottom="0.59055118110236227" header="0.51181102362204722" footer="0.31496062992125984"/>
  <pageSetup paperSize="9" firstPageNumber="13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view="pageBreakPreview" topLeftCell="A12" zoomScaleNormal="100" zoomScaleSheetLayoutView="100" workbookViewId="0">
      <selection activeCell="K12" sqref="K12"/>
    </sheetView>
  </sheetViews>
  <sheetFormatPr defaultRowHeight="13.5"/>
  <cols>
    <col min="9" max="9" width="15.75" customWidth="1"/>
  </cols>
  <sheetData>
    <row r="1" spans="1:5" ht="33.75" customHeight="1">
      <c r="B1" t="s">
        <v>660</v>
      </c>
      <c r="C1" t="s">
        <v>661</v>
      </c>
      <c r="D1" t="s">
        <v>662</v>
      </c>
    </row>
    <row r="2" spans="1:5">
      <c r="A2" t="s">
        <v>659</v>
      </c>
      <c r="B2" s="230">
        <f>ROUND('6(2)年齢別人口'!D47/'6(2)年齢別人口'!$B47*100,1)</f>
        <v>12.6</v>
      </c>
      <c r="C2" s="230">
        <f>ROUND('6(2)年齢別人口'!F47/'6(2)年齢別人口'!$B47*100,1)</f>
        <v>59.8</v>
      </c>
      <c r="D2" s="230">
        <f>ROUND('6(2)年齢別人口'!H47/'6(2)年齢別人口'!$B47*100,1)</f>
        <v>27.6</v>
      </c>
    </row>
    <row r="3" spans="1:5">
      <c r="A3" t="s">
        <v>658</v>
      </c>
      <c r="B3" s="230">
        <f>ROUND('6(2)年齢別人口'!D46/'6(2)年齢別人口'!$B46*100,1)</f>
        <v>13.3</v>
      </c>
      <c r="C3" s="230">
        <f>ROUND('6(2)年齢別人口'!F46/'6(2)年齢別人口'!$B46*100,1)</f>
        <v>62.6</v>
      </c>
      <c r="D3" s="230">
        <f>ROUND('6(2)年齢別人口'!H46/'6(2)年齢別人口'!$B46*100,1)</f>
        <v>24.1</v>
      </c>
    </row>
    <row r="4" spans="1:5">
      <c r="A4" t="s">
        <v>657</v>
      </c>
      <c r="B4" s="230">
        <f>ROUND('6(2)年齢別人口'!D45/'6(2)年齢別人口'!$B45*100,1)</f>
        <v>15.1</v>
      </c>
      <c r="C4" s="230">
        <f>ROUND('6(2)年齢別人口'!F45/'6(2)年齢別人口'!$B45*100,1)</f>
        <v>65.099999999999994</v>
      </c>
      <c r="D4" s="230">
        <f>ROUND('6(2)年齢別人口'!H45/'6(2)年齢別人口'!$B45*100,1)</f>
        <v>19.8</v>
      </c>
    </row>
    <row r="5" spans="1:5">
      <c r="A5" t="s">
        <v>656</v>
      </c>
      <c r="B5" s="230">
        <f>ROUND('6(2)年齢別人口'!D44/'6(2)年齢別人口'!$B44*100,1)</f>
        <v>17.3</v>
      </c>
      <c r="C5" s="230">
        <f>ROUND('6(2)年齢別人口'!F44/'6(2)年齢別人口'!$B44*100,1)</f>
        <v>67.099999999999994</v>
      </c>
      <c r="D5" s="230">
        <f>ROUND('6(2)年齢別人口'!H44/'6(2)年齢別人口'!$B44*100,1)</f>
        <v>15.6</v>
      </c>
      <c r="E5" s="230"/>
    </row>
    <row r="6" spans="1:5">
      <c r="A6" t="s">
        <v>655</v>
      </c>
      <c r="B6" s="230">
        <f>ROUND('6(2)年齢別人口'!D43/'6(2)年齢別人口'!$B43*100,1)</f>
        <v>20</v>
      </c>
      <c r="C6" s="230">
        <f>ROUND('6(2)年齢別人口'!F43/'6(2)年齢別人口'!$B43*100,1)</f>
        <v>68.2</v>
      </c>
      <c r="D6" s="230">
        <f>ROUND('6(2)年齢別人口'!H43/'6(2)年齢別人口'!$B43*100,1)</f>
        <v>11.8</v>
      </c>
    </row>
    <row r="7" spans="1:5">
      <c r="A7" t="s">
        <v>654</v>
      </c>
      <c r="B7" s="230">
        <f>ROUND('6(2)年齢別人口'!D42/'6(2)年齢別人口'!$B42*100,1)</f>
        <v>22.7</v>
      </c>
      <c r="C7" s="230">
        <f>ROUND('6(2)年齢別人口'!F42/'6(2)年齢別人口'!$B42*100,1)</f>
        <v>67.7</v>
      </c>
      <c r="D7" s="230">
        <f>ROUND('6(2)年齢別人口'!H42/'6(2)年齢別人口'!$B42*100,1)</f>
        <v>9.6</v>
      </c>
    </row>
    <row r="8" spans="1:5">
      <c r="A8" t="s">
        <v>653</v>
      </c>
      <c r="B8" s="230">
        <f>ROUND('6(2)年齢別人口'!D41/'6(2)年齢別人口'!$B41*100,1)</f>
        <v>23.5</v>
      </c>
      <c r="C8" s="230">
        <f>ROUNDDOWN('6(2)年齢別人口'!F41/'6(2)年齢別人口'!$B41*100,1)</f>
        <v>68.400000000000006</v>
      </c>
      <c r="D8" s="230">
        <f>ROUND('6(2)年齢別人口'!H41/'6(2)年齢別人口'!$B41*100,1)</f>
        <v>8.1</v>
      </c>
    </row>
    <row r="9" spans="1:5">
      <c r="A9" t="s">
        <v>652</v>
      </c>
      <c r="B9" s="230">
        <f>ROUND('6(2)年齢別人口'!D40/'6(2)年齢別人口'!$B40*100,1)</f>
        <v>25.4</v>
      </c>
      <c r="C9" s="230">
        <f>ROUND('6(2)年齢別人口'!F40/'6(2)年齢別人口'!$B40*100,1)</f>
        <v>68.099999999999994</v>
      </c>
      <c r="D9" s="230">
        <f>ROUND('6(2)年齢別人口'!H40/'6(2)年齢別人口'!$B40*100,1)</f>
        <v>6.5</v>
      </c>
    </row>
    <row r="10" spans="1:5">
      <c r="A10" t="s">
        <v>651</v>
      </c>
      <c r="B10" s="230">
        <f>ROUND('6(2)年齢別人口'!D39/'6(2)年齢別人口'!$B39*100,1)</f>
        <v>25.9</v>
      </c>
      <c r="C10" s="230">
        <f>ROUND('6(2)年齢別人口'!F39/'6(2)年齢別人口'!$B39*100,1)</f>
        <v>68.900000000000006</v>
      </c>
      <c r="D10" s="230">
        <f>ROUND('6(2)年齢別人口'!H39/'6(2)年齢別人口'!$B39*100,1)</f>
        <v>5.2</v>
      </c>
    </row>
    <row r="11" spans="1:5">
      <c r="A11" t="s">
        <v>650</v>
      </c>
      <c r="B11" s="230">
        <f>ROUND('6(2)年齢別人口'!D38/'6(2)年齢別人口'!$B38*100,1)</f>
        <v>28.7</v>
      </c>
      <c r="C11" s="230">
        <f>ROUND('6(2)年齢別人口'!F38/'6(2)年齢別人口'!$B38*100,1)</f>
        <v>66.900000000000006</v>
      </c>
      <c r="D11" s="230">
        <f>ROUND('6(2)年齢別人口'!H38/'6(2)年齢別人口'!$B38*100,1)</f>
        <v>4.4000000000000004</v>
      </c>
    </row>
    <row r="12" spans="1:5">
      <c r="A12" t="s">
        <v>649</v>
      </c>
      <c r="B12" s="230">
        <f>ROUND('6(2)年齢別人口'!D37/'6(2)年齢別人口'!$B37*100,1)</f>
        <v>32.700000000000003</v>
      </c>
      <c r="C12" s="230">
        <f>ROUNDUP('6(2)年齢別人口'!F37/'6(2)年齢別人口'!$B37*100,1)</f>
        <v>63.5</v>
      </c>
      <c r="D12" s="230">
        <f>ROUND('6(2)年齢別人口'!H37/'6(2)年齢別人口'!$B37*100,1)</f>
        <v>3.8</v>
      </c>
    </row>
    <row r="13" spans="1:5">
      <c r="A13" t="s">
        <v>648</v>
      </c>
      <c r="B13" s="230">
        <f>ROUND('6(2)年齢別人口'!D36/'6(2)年齢別人口'!$B36*100,1)</f>
        <v>35.1</v>
      </c>
      <c r="C13" s="230">
        <f>ROUND('6(2)年齢別人口'!F36/'6(2)年齢別人口'!$B36*100,1)</f>
        <v>61.4</v>
      </c>
      <c r="D13" s="230">
        <f>ROUND('6(2)年齢別人口'!H36/'6(2)年齢別人口'!$B36*100,1)</f>
        <v>3.5</v>
      </c>
    </row>
  </sheetData>
  <sortState ref="A2:D13">
    <sortCondition descending="1" ref="A2:A13"/>
  </sortState>
  <phoneticPr fontId="4"/>
  <pageMargins left="0.78740157480314965" right="0.59055118110236227" top="0.78740157480314965" bottom="0.59055118110236227" header="0.51181102362204722" footer="0.31496062992125984"/>
  <pageSetup paperSize="9" firstPageNumber="14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zoomScale="120" zoomScaleNormal="90" zoomScaleSheetLayoutView="120" workbookViewId="0">
      <selection activeCell="C6" sqref="C6"/>
    </sheetView>
  </sheetViews>
  <sheetFormatPr defaultRowHeight="13.5"/>
  <cols>
    <col min="1" max="1" width="4" customWidth="1"/>
    <col min="2" max="2" width="24" customWidth="1"/>
    <col min="3" max="3" width="3.625" customWidth="1"/>
    <col min="4" max="7" width="13.75" customWidth="1"/>
  </cols>
  <sheetData>
    <row r="1" spans="1:7" s="280" customFormat="1" ht="22.5" customHeight="1">
      <c r="A1" s="482" t="s">
        <v>521</v>
      </c>
      <c r="B1" s="482"/>
      <c r="C1" s="482"/>
      <c r="D1" s="482"/>
      <c r="E1" s="279"/>
      <c r="F1" s="279"/>
      <c r="G1" s="279"/>
    </row>
    <row r="2" spans="1:7" s="280" customFormat="1" ht="22.5" customHeight="1" thickBot="1">
      <c r="A2" s="281"/>
      <c r="B2" s="281"/>
      <c r="C2" s="281"/>
      <c r="D2" s="281"/>
      <c r="E2" s="483" t="s">
        <v>738</v>
      </c>
      <c r="F2" s="483"/>
      <c r="G2" s="483"/>
    </row>
    <row r="3" spans="1:7" s="280" customFormat="1" ht="14.25" customHeight="1">
      <c r="A3" s="494" t="s">
        <v>106</v>
      </c>
      <c r="B3" s="489"/>
      <c r="C3" s="489"/>
      <c r="D3" s="489" t="s">
        <v>9</v>
      </c>
      <c r="E3" s="489" t="s">
        <v>107</v>
      </c>
      <c r="F3" s="489"/>
      <c r="G3" s="490"/>
    </row>
    <row r="4" spans="1:7" s="280" customFormat="1">
      <c r="A4" s="495"/>
      <c r="B4" s="493"/>
      <c r="C4" s="493"/>
      <c r="D4" s="493"/>
      <c r="E4" s="282" t="s">
        <v>21</v>
      </c>
      <c r="F4" s="282" t="s">
        <v>6</v>
      </c>
      <c r="G4" s="283" t="s">
        <v>7</v>
      </c>
    </row>
    <row r="5" spans="1:7" s="280" customFormat="1" ht="7.5" customHeight="1">
      <c r="A5" s="284"/>
      <c r="B5" s="285"/>
      <c r="C5" s="286"/>
      <c r="D5" s="287" t="s">
        <v>46</v>
      </c>
      <c r="E5" s="287" t="s">
        <v>665</v>
      </c>
      <c r="F5" s="287" t="s">
        <v>665</v>
      </c>
      <c r="G5" s="288" t="s">
        <v>665</v>
      </c>
    </row>
    <row r="6" spans="1:7" s="280" customFormat="1" ht="24" customHeight="1">
      <c r="A6" s="289"/>
      <c r="B6" s="290" t="s">
        <v>47</v>
      </c>
      <c r="C6" s="304"/>
      <c r="D6" s="333">
        <v>8725</v>
      </c>
      <c r="E6" s="333">
        <v>21575</v>
      </c>
      <c r="F6" s="333">
        <v>10456</v>
      </c>
      <c r="G6" s="334">
        <v>11119</v>
      </c>
    </row>
    <row r="7" spans="1:7" s="280" customFormat="1" ht="24" customHeight="1">
      <c r="A7" s="291"/>
      <c r="B7" s="292" t="s">
        <v>48</v>
      </c>
      <c r="C7" s="305"/>
      <c r="D7" s="335">
        <v>117</v>
      </c>
      <c r="E7" s="335">
        <v>260</v>
      </c>
      <c r="F7" s="335">
        <v>134</v>
      </c>
      <c r="G7" s="336">
        <v>126</v>
      </c>
    </row>
    <row r="8" spans="1:7" s="280" customFormat="1" ht="24" customHeight="1">
      <c r="A8" s="291"/>
      <c r="B8" s="292" t="s">
        <v>49</v>
      </c>
      <c r="C8" s="305"/>
      <c r="D8" s="335">
        <v>260</v>
      </c>
      <c r="E8" s="335">
        <v>650</v>
      </c>
      <c r="F8" s="335">
        <v>303</v>
      </c>
      <c r="G8" s="336">
        <v>347</v>
      </c>
    </row>
    <row r="9" spans="1:7" s="280" customFormat="1" ht="24" customHeight="1">
      <c r="A9" s="291"/>
      <c r="B9" s="292" t="s">
        <v>50</v>
      </c>
      <c r="C9" s="305"/>
      <c r="D9" s="335">
        <v>245</v>
      </c>
      <c r="E9" s="335">
        <v>550</v>
      </c>
      <c r="F9" s="335">
        <v>247</v>
      </c>
      <c r="G9" s="336">
        <v>303</v>
      </c>
    </row>
    <row r="10" spans="1:7" s="280" customFormat="1" ht="24" customHeight="1">
      <c r="A10" s="291"/>
      <c r="B10" s="292" t="s">
        <v>51</v>
      </c>
      <c r="C10" s="305"/>
      <c r="D10" s="335">
        <v>214</v>
      </c>
      <c r="E10" s="335">
        <v>648</v>
      </c>
      <c r="F10" s="335">
        <v>285</v>
      </c>
      <c r="G10" s="336">
        <v>363</v>
      </c>
    </row>
    <row r="11" spans="1:7" s="280" customFormat="1" ht="24" customHeight="1">
      <c r="A11" s="291"/>
      <c r="B11" s="292" t="s">
        <v>624</v>
      </c>
      <c r="C11" s="305"/>
      <c r="D11" s="335">
        <v>142</v>
      </c>
      <c r="E11" s="335">
        <v>317</v>
      </c>
      <c r="F11" s="335">
        <v>142</v>
      </c>
      <c r="G11" s="336">
        <v>175</v>
      </c>
    </row>
    <row r="12" spans="1:7" s="280" customFormat="1" ht="24" customHeight="1">
      <c r="A12" s="291"/>
      <c r="B12" s="292" t="s">
        <v>52</v>
      </c>
      <c r="C12" s="305"/>
      <c r="D12" s="335">
        <v>209</v>
      </c>
      <c r="E12" s="335">
        <v>473</v>
      </c>
      <c r="F12" s="335">
        <v>228</v>
      </c>
      <c r="G12" s="336">
        <v>245</v>
      </c>
    </row>
    <row r="13" spans="1:7" s="280" customFormat="1" ht="24" customHeight="1">
      <c r="A13" s="291"/>
      <c r="B13" s="292" t="s">
        <v>53</v>
      </c>
      <c r="C13" s="305"/>
      <c r="D13" s="335">
        <v>373</v>
      </c>
      <c r="E13" s="335">
        <v>775</v>
      </c>
      <c r="F13" s="335">
        <v>382</v>
      </c>
      <c r="G13" s="336">
        <v>393</v>
      </c>
    </row>
    <row r="14" spans="1:7" s="280" customFormat="1" ht="24" customHeight="1">
      <c r="A14" s="291"/>
      <c r="B14" s="292" t="s">
        <v>54</v>
      </c>
      <c r="C14" s="305"/>
      <c r="D14" s="335">
        <v>278</v>
      </c>
      <c r="E14" s="335">
        <v>657</v>
      </c>
      <c r="F14" s="335">
        <v>309</v>
      </c>
      <c r="G14" s="336">
        <v>348</v>
      </c>
    </row>
    <row r="15" spans="1:7" s="280" customFormat="1" ht="24" customHeight="1">
      <c r="A15" s="291"/>
      <c r="B15" s="292" t="s">
        <v>55</v>
      </c>
      <c r="C15" s="305"/>
      <c r="D15" s="335">
        <v>174</v>
      </c>
      <c r="E15" s="335">
        <v>423</v>
      </c>
      <c r="F15" s="335">
        <v>208</v>
      </c>
      <c r="G15" s="336">
        <v>215</v>
      </c>
    </row>
    <row r="16" spans="1:7" s="280" customFormat="1" ht="24" customHeight="1">
      <c r="A16" s="291"/>
      <c r="B16" s="292" t="s">
        <v>56</v>
      </c>
      <c r="C16" s="305"/>
      <c r="D16" s="335">
        <v>355</v>
      </c>
      <c r="E16" s="335">
        <v>864</v>
      </c>
      <c r="F16" s="335">
        <v>426</v>
      </c>
      <c r="G16" s="336">
        <v>438</v>
      </c>
    </row>
    <row r="17" spans="1:7" s="280" customFormat="1" ht="24" customHeight="1">
      <c r="A17" s="291"/>
      <c r="B17" s="292" t="s">
        <v>57</v>
      </c>
      <c r="C17" s="305"/>
      <c r="D17" s="335">
        <v>160</v>
      </c>
      <c r="E17" s="335">
        <v>349</v>
      </c>
      <c r="F17" s="335">
        <v>175</v>
      </c>
      <c r="G17" s="336">
        <v>174</v>
      </c>
    </row>
    <row r="18" spans="1:7" s="280" customFormat="1" ht="24" customHeight="1">
      <c r="A18" s="291"/>
      <c r="B18" s="292" t="s">
        <v>58</v>
      </c>
      <c r="C18" s="305"/>
      <c r="D18" s="335">
        <v>231</v>
      </c>
      <c r="E18" s="335">
        <v>525</v>
      </c>
      <c r="F18" s="335">
        <v>261</v>
      </c>
      <c r="G18" s="336">
        <v>264</v>
      </c>
    </row>
    <row r="19" spans="1:7" s="280" customFormat="1" ht="24" customHeight="1">
      <c r="A19" s="291"/>
      <c r="B19" s="292" t="s">
        <v>59</v>
      </c>
      <c r="C19" s="305"/>
      <c r="D19" s="335">
        <v>195</v>
      </c>
      <c r="E19" s="335">
        <v>439</v>
      </c>
      <c r="F19" s="335">
        <v>207</v>
      </c>
      <c r="G19" s="336">
        <v>232</v>
      </c>
    </row>
    <row r="20" spans="1:7" s="280" customFormat="1" ht="24" customHeight="1">
      <c r="A20" s="291"/>
      <c r="B20" s="292" t="s">
        <v>60</v>
      </c>
      <c r="C20" s="305"/>
      <c r="D20" s="335">
        <v>141</v>
      </c>
      <c r="E20" s="335">
        <v>353</v>
      </c>
      <c r="F20" s="335">
        <v>173</v>
      </c>
      <c r="G20" s="336">
        <v>180</v>
      </c>
    </row>
    <row r="21" spans="1:7" s="280" customFormat="1" ht="24" customHeight="1">
      <c r="A21" s="291"/>
      <c r="B21" s="292" t="s">
        <v>61</v>
      </c>
      <c r="C21" s="305"/>
      <c r="D21" s="335">
        <v>73</v>
      </c>
      <c r="E21" s="335">
        <v>229</v>
      </c>
      <c r="F21" s="335">
        <v>118</v>
      </c>
      <c r="G21" s="336">
        <v>111</v>
      </c>
    </row>
    <row r="22" spans="1:7" s="280" customFormat="1" ht="24" customHeight="1">
      <c r="A22" s="291"/>
      <c r="B22" s="292" t="s">
        <v>62</v>
      </c>
      <c r="C22" s="305"/>
      <c r="D22" s="335">
        <v>721</v>
      </c>
      <c r="E22" s="335">
        <v>1822</v>
      </c>
      <c r="F22" s="335">
        <v>900</v>
      </c>
      <c r="G22" s="336">
        <v>922</v>
      </c>
    </row>
    <row r="23" spans="1:7" s="280" customFormat="1" ht="24" customHeight="1">
      <c r="A23" s="291"/>
      <c r="B23" s="292" t="s">
        <v>63</v>
      </c>
      <c r="C23" s="305"/>
      <c r="D23" s="335">
        <v>233</v>
      </c>
      <c r="E23" s="335">
        <v>515</v>
      </c>
      <c r="F23" s="335">
        <v>213</v>
      </c>
      <c r="G23" s="336">
        <v>302</v>
      </c>
    </row>
    <row r="24" spans="1:7" s="280" customFormat="1" ht="24" customHeight="1">
      <c r="A24" s="291"/>
      <c r="B24" s="292" t="s">
        <v>64</v>
      </c>
      <c r="C24" s="305"/>
      <c r="D24" s="335">
        <v>587</v>
      </c>
      <c r="E24" s="335">
        <v>1432</v>
      </c>
      <c r="F24" s="335">
        <v>677</v>
      </c>
      <c r="G24" s="336">
        <v>755</v>
      </c>
    </row>
    <row r="25" spans="1:7" s="280" customFormat="1" ht="24" customHeight="1">
      <c r="A25" s="291"/>
      <c r="B25" s="292" t="s">
        <v>65</v>
      </c>
      <c r="C25" s="305"/>
      <c r="D25" s="335">
        <v>248</v>
      </c>
      <c r="E25" s="335">
        <v>524</v>
      </c>
      <c r="F25" s="335">
        <v>242</v>
      </c>
      <c r="G25" s="336">
        <v>282</v>
      </c>
    </row>
    <row r="26" spans="1:7" s="280" customFormat="1" ht="24" customHeight="1">
      <c r="A26" s="291"/>
      <c r="B26" s="292" t="s">
        <v>66</v>
      </c>
      <c r="C26" s="305"/>
      <c r="D26" s="335">
        <v>94</v>
      </c>
      <c r="E26" s="335">
        <v>187</v>
      </c>
      <c r="F26" s="335">
        <v>91</v>
      </c>
      <c r="G26" s="336">
        <v>96</v>
      </c>
    </row>
    <row r="27" spans="1:7" s="280" customFormat="1" ht="24" customHeight="1">
      <c r="A27" s="291"/>
      <c r="B27" s="292" t="s">
        <v>67</v>
      </c>
      <c r="C27" s="305"/>
      <c r="D27" s="335">
        <v>103</v>
      </c>
      <c r="E27" s="335">
        <v>215</v>
      </c>
      <c r="F27" s="335">
        <v>106</v>
      </c>
      <c r="G27" s="336">
        <v>109</v>
      </c>
    </row>
    <row r="28" spans="1:7" s="280" customFormat="1" ht="24" customHeight="1">
      <c r="A28" s="291"/>
      <c r="B28" s="292" t="s">
        <v>68</v>
      </c>
      <c r="C28" s="305"/>
      <c r="D28" s="335">
        <v>80</v>
      </c>
      <c r="E28" s="335">
        <v>153</v>
      </c>
      <c r="F28" s="335">
        <v>70</v>
      </c>
      <c r="G28" s="336">
        <v>83</v>
      </c>
    </row>
    <row r="29" spans="1:7" s="280" customFormat="1" ht="24" customHeight="1">
      <c r="A29" s="291"/>
      <c r="B29" s="292" t="s">
        <v>69</v>
      </c>
      <c r="C29" s="305"/>
      <c r="D29" s="335">
        <v>83</v>
      </c>
      <c r="E29" s="335">
        <v>186</v>
      </c>
      <c r="F29" s="335">
        <v>97</v>
      </c>
      <c r="G29" s="336">
        <v>89</v>
      </c>
    </row>
    <row r="30" spans="1:7" s="280" customFormat="1" ht="24" customHeight="1">
      <c r="A30" s="291"/>
      <c r="B30" s="292" t="s">
        <v>70</v>
      </c>
      <c r="C30" s="305"/>
      <c r="D30" s="335">
        <v>101</v>
      </c>
      <c r="E30" s="335">
        <v>196</v>
      </c>
      <c r="F30" s="335">
        <v>98</v>
      </c>
      <c r="G30" s="336">
        <v>98</v>
      </c>
    </row>
    <row r="31" spans="1:7" s="280" customFormat="1" ht="24" customHeight="1">
      <c r="A31" s="291"/>
      <c r="B31" s="292" t="s">
        <v>71</v>
      </c>
      <c r="C31" s="305"/>
      <c r="D31" s="335">
        <v>102</v>
      </c>
      <c r="E31" s="335">
        <v>233</v>
      </c>
      <c r="F31" s="335">
        <v>114</v>
      </c>
      <c r="G31" s="336">
        <v>119</v>
      </c>
    </row>
    <row r="32" spans="1:7" s="280" customFormat="1" ht="24" customHeight="1">
      <c r="A32" s="291"/>
      <c r="B32" s="292" t="s">
        <v>72</v>
      </c>
      <c r="C32" s="305"/>
      <c r="D32" s="335">
        <v>98</v>
      </c>
      <c r="E32" s="335">
        <v>187</v>
      </c>
      <c r="F32" s="335">
        <v>90</v>
      </c>
      <c r="G32" s="336">
        <v>97</v>
      </c>
    </row>
    <row r="33" spans="1:7" s="280" customFormat="1" ht="24" customHeight="1">
      <c r="A33" s="291"/>
      <c r="B33" s="292" t="s">
        <v>73</v>
      </c>
      <c r="C33" s="305"/>
      <c r="D33" s="335">
        <v>92</v>
      </c>
      <c r="E33" s="335">
        <v>207</v>
      </c>
      <c r="F33" s="335">
        <v>101</v>
      </c>
      <c r="G33" s="336">
        <v>106</v>
      </c>
    </row>
    <row r="34" spans="1:7" s="280" customFormat="1" ht="24" customHeight="1">
      <c r="A34" s="291"/>
      <c r="B34" s="292" t="s">
        <v>74</v>
      </c>
      <c r="C34" s="305"/>
      <c r="D34" s="335">
        <v>117</v>
      </c>
      <c r="E34" s="335">
        <v>220</v>
      </c>
      <c r="F34" s="335">
        <v>106</v>
      </c>
      <c r="G34" s="336">
        <v>114</v>
      </c>
    </row>
    <row r="35" spans="1:7" s="280" customFormat="1" ht="24" customHeight="1" thickBot="1">
      <c r="A35" s="293"/>
      <c r="B35" s="294" t="s">
        <v>75</v>
      </c>
      <c r="C35" s="339"/>
      <c r="D35" s="337">
        <v>79</v>
      </c>
      <c r="E35" s="337">
        <v>168</v>
      </c>
      <c r="F35" s="337">
        <v>85</v>
      </c>
      <c r="G35" s="338">
        <v>83</v>
      </c>
    </row>
    <row r="36" spans="1:7" s="280" customFormat="1" ht="22.5" customHeight="1">
      <c r="A36" s="279"/>
      <c r="B36" s="295"/>
      <c r="C36" s="295"/>
      <c r="D36" s="296"/>
      <c r="E36" s="296"/>
      <c r="F36" s="296"/>
      <c r="G36" s="296"/>
    </row>
    <row r="37" spans="1:7" s="280" customFormat="1" ht="22.5" customHeight="1" thickBot="1">
      <c r="A37" s="279"/>
      <c r="B37" s="295"/>
      <c r="C37" s="295"/>
      <c r="D37" s="296"/>
      <c r="E37" s="296"/>
      <c r="F37" s="296"/>
      <c r="G37" s="296"/>
    </row>
    <row r="38" spans="1:7" s="280" customFormat="1" ht="14.25" customHeight="1">
      <c r="A38" s="484" t="s">
        <v>108</v>
      </c>
      <c r="B38" s="485"/>
      <c r="C38" s="485"/>
      <c r="D38" s="485" t="s">
        <v>9</v>
      </c>
      <c r="E38" s="485" t="s">
        <v>107</v>
      </c>
      <c r="F38" s="485"/>
      <c r="G38" s="488"/>
    </row>
    <row r="39" spans="1:7" s="280" customFormat="1">
      <c r="A39" s="486"/>
      <c r="B39" s="487"/>
      <c r="C39" s="487"/>
      <c r="D39" s="487"/>
      <c r="E39" s="332" t="s">
        <v>21</v>
      </c>
      <c r="F39" s="332" t="s">
        <v>6</v>
      </c>
      <c r="G39" s="297" t="s">
        <v>7</v>
      </c>
    </row>
    <row r="40" spans="1:7" s="280" customFormat="1" ht="7.5" customHeight="1">
      <c r="A40" s="298"/>
      <c r="B40" s="299"/>
      <c r="C40" s="300"/>
      <c r="D40" s="301" t="s">
        <v>46</v>
      </c>
      <c r="E40" s="301" t="s">
        <v>665</v>
      </c>
      <c r="F40" s="301" t="s">
        <v>665</v>
      </c>
      <c r="G40" s="302" t="s">
        <v>665</v>
      </c>
    </row>
    <row r="41" spans="1:7" s="280" customFormat="1" ht="24" customHeight="1">
      <c r="A41" s="289"/>
      <c r="B41" s="290" t="s">
        <v>76</v>
      </c>
      <c r="C41" s="340"/>
      <c r="D41" s="333">
        <v>78</v>
      </c>
      <c r="E41" s="333">
        <v>178</v>
      </c>
      <c r="F41" s="333">
        <v>90</v>
      </c>
      <c r="G41" s="334">
        <v>88</v>
      </c>
    </row>
    <row r="42" spans="1:7" s="280" customFormat="1" ht="24" customHeight="1">
      <c r="A42" s="291"/>
      <c r="B42" s="292" t="s">
        <v>77</v>
      </c>
      <c r="C42" s="341"/>
      <c r="D42" s="335">
        <v>274</v>
      </c>
      <c r="E42" s="335">
        <v>698</v>
      </c>
      <c r="F42" s="335">
        <v>306</v>
      </c>
      <c r="G42" s="336">
        <v>392</v>
      </c>
    </row>
    <row r="43" spans="1:7" s="280" customFormat="1" ht="12" customHeight="1">
      <c r="A43" s="298"/>
      <c r="B43" s="303" t="s">
        <v>78</v>
      </c>
      <c r="C43" s="300"/>
      <c r="D43" s="491">
        <v>176</v>
      </c>
      <c r="E43" s="491">
        <v>391</v>
      </c>
      <c r="F43" s="491">
        <v>186</v>
      </c>
      <c r="G43" s="492">
        <v>205</v>
      </c>
    </row>
    <row r="44" spans="1:7" s="280" customFormat="1" ht="12" customHeight="1">
      <c r="A44" s="289"/>
      <c r="B44" s="290" t="s">
        <v>79</v>
      </c>
      <c r="C44" s="340"/>
      <c r="D44" s="491"/>
      <c r="E44" s="491">
        <f t="shared" ref="E44" si="0">F44+G44</f>
        <v>0</v>
      </c>
      <c r="F44" s="491"/>
      <c r="G44" s="492"/>
    </row>
    <row r="45" spans="1:7" s="280" customFormat="1" ht="24" customHeight="1">
      <c r="A45" s="291"/>
      <c r="B45" s="292" t="s">
        <v>80</v>
      </c>
      <c r="C45" s="341"/>
      <c r="D45" s="335">
        <v>275</v>
      </c>
      <c r="E45" s="335">
        <v>703</v>
      </c>
      <c r="F45" s="335">
        <v>317</v>
      </c>
      <c r="G45" s="336">
        <v>386</v>
      </c>
    </row>
    <row r="46" spans="1:7" s="280" customFormat="1" ht="24" customHeight="1">
      <c r="A46" s="291"/>
      <c r="B46" s="292" t="s">
        <v>81</v>
      </c>
      <c r="C46" s="341"/>
      <c r="D46" s="335">
        <v>461</v>
      </c>
      <c r="E46" s="335">
        <v>1028</v>
      </c>
      <c r="F46" s="335">
        <v>496</v>
      </c>
      <c r="G46" s="336">
        <v>532</v>
      </c>
    </row>
    <row r="47" spans="1:7" s="280" customFormat="1" ht="24" customHeight="1">
      <c r="A47" s="291"/>
      <c r="B47" s="292" t="s">
        <v>82</v>
      </c>
      <c r="C47" s="341"/>
      <c r="D47" s="335">
        <v>168</v>
      </c>
      <c r="E47" s="335">
        <v>447</v>
      </c>
      <c r="F47" s="335">
        <v>214</v>
      </c>
      <c r="G47" s="336">
        <v>233</v>
      </c>
    </row>
    <row r="48" spans="1:7" s="280" customFormat="1" ht="24" customHeight="1">
      <c r="A48" s="291"/>
      <c r="B48" s="292" t="s">
        <v>83</v>
      </c>
      <c r="C48" s="341"/>
      <c r="D48" s="335">
        <v>267</v>
      </c>
      <c r="E48" s="335">
        <v>510</v>
      </c>
      <c r="F48" s="335">
        <v>223</v>
      </c>
      <c r="G48" s="336">
        <v>287</v>
      </c>
    </row>
    <row r="49" spans="1:7" s="280" customFormat="1" ht="24" customHeight="1">
      <c r="A49" s="291"/>
      <c r="B49" s="292" t="s">
        <v>84</v>
      </c>
      <c r="C49" s="341"/>
      <c r="D49" s="335">
        <v>16</v>
      </c>
      <c r="E49" s="335">
        <v>42</v>
      </c>
      <c r="F49" s="335">
        <v>19</v>
      </c>
      <c r="G49" s="336">
        <v>23</v>
      </c>
    </row>
    <row r="50" spans="1:7" s="280" customFormat="1" ht="24" customHeight="1">
      <c r="A50" s="291"/>
      <c r="B50" s="292" t="s">
        <v>85</v>
      </c>
      <c r="C50" s="341"/>
      <c r="D50" s="335">
        <v>182</v>
      </c>
      <c r="E50" s="335">
        <v>559</v>
      </c>
      <c r="F50" s="335">
        <v>288</v>
      </c>
      <c r="G50" s="336">
        <v>271</v>
      </c>
    </row>
    <row r="51" spans="1:7" s="280" customFormat="1" ht="24" customHeight="1">
      <c r="A51" s="291"/>
      <c r="B51" s="292" t="s">
        <v>86</v>
      </c>
      <c r="C51" s="341"/>
      <c r="D51" s="335">
        <v>48</v>
      </c>
      <c r="E51" s="335">
        <v>162</v>
      </c>
      <c r="F51" s="335">
        <v>81</v>
      </c>
      <c r="G51" s="336">
        <v>81</v>
      </c>
    </row>
    <row r="52" spans="1:7" s="280" customFormat="1" ht="24" customHeight="1">
      <c r="A52" s="291"/>
      <c r="B52" s="292" t="s">
        <v>87</v>
      </c>
      <c r="C52" s="341"/>
      <c r="D52" s="335">
        <v>26</v>
      </c>
      <c r="E52" s="335">
        <v>94</v>
      </c>
      <c r="F52" s="335">
        <v>49</v>
      </c>
      <c r="G52" s="336">
        <v>45</v>
      </c>
    </row>
    <row r="53" spans="1:7" s="280" customFormat="1" ht="24" customHeight="1">
      <c r="A53" s="291"/>
      <c r="B53" s="292" t="s">
        <v>88</v>
      </c>
      <c r="C53" s="341"/>
      <c r="D53" s="335">
        <v>27</v>
      </c>
      <c r="E53" s="335">
        <v>104</v>
      </c>
      <c r="F53" s="335">
        <v>47</v>
      </c>
      <c r="G53" s="336">
        <v>57</v>
      </c>
    </row>
    <row r="54" spans="1:7" s="280" customFormat="1" ht="24" customHeight="1">
      <c r="A54" s="291"/>
      <c r="B54" s="292" t="s">
        <v>89</v>
      </c>
      <c r="C54" s="341"/>
      <c r="D54" s="335">
        <v>23</v>
      </c>
      <c r="E54" s="335">
        <v>78</v>
      </c>
      <c r="F54" s="335">
        <v>40</v>
      </c>
      <c r="G54" s="336">
        <v>38</v>
      </c>
    </row>
    <row r="55" spans="1:7" s="280" customFormat="1" ht="24" customHeight="1">
      <c r="A55" s="291"/>
      <c r="B55" s="292" t="s">
        <v>90</v>
      </c>
      <c r="C55" s="341"/>
      <c r="D55" s="335">
        <v>48</v>
      </c>
      <c r="E55" s="335">
        <v>203</v>
      </c>
      <c r="F55" s="335">
        <v>102</v>
      </c>
      <c r="G55" s="336">
        <v>101</v>
      </c>
    </row>
    <row r="56" spans="1:7" s="280" customFormat="1" ht="24" customHeight="1">
      <c r="A56" s="291"/>
      <c r="B56" s="292" t="s">
        <v>91</v>
      </c>
      <c r="C56" s="341"/>
      <c r="D56" s="335">
        <v>40</v>
      </c>
      <c r="E56" s="335">
        <v>107</v>
      </c>
      <c r="F56" s="335">
        <v>57</v>
      </c>
      <c r="G56" s="336">
        <v>50</v>
      </c>
    </row>
    <row r="57" spans="1:7" s="280" customFormat="1" ht="24" customHeight="1">
      <c r="A57" s="291"/>
      <c r="B57" s="292" t="s">
        <v>92</v>
      </c>
      <c r="C57" s="341"/>
      <c r="D57" s="335">
        <v>24</v>
      </c>
      <c r="E57" s="335">
        <v>83</v>
      </c>
      <c r="F57" s="335">
        <v>41</v>
      </c>
      <c r="G57" s="336">
        <v>42</v>
      </c>
    </row>
    <row r="58" spans="1:7" s="280" customFormat="1" ht="24" customHeight="1">
      <c r="A58" s="291"/>
      <c r="B58" s="292" t="s">
        <v>93</v>
      </c>
      <c r="C58" s="341"/>
      <c r="D58" s="335">
        <v>29</v>
      </c>
      <c r="E58" s="335">
        <v>89</v>
      </c>
      <c r="F58" s="335">
        <v>46</v>
      </c>
      <c r="G58" s="336">
        <v>43</v>
      </c>
    </row>
    <row r="59" spans="1:7" s="280" customFormat="1" ht="24" customHeight="1">
      <c r="A59" s="291"/>
      <c r="B59" s="292" t="s">
        <v>94</v>
      </c>
      <c r="C59" s="341"/>
      <c r="D59" s="335">
        <v>150</v>
      </c>
      <c r="E59" s="335">
        <v>450</v>
      </c>
      <c r="F59" s="335">
        <v>209</v>
      </c>
      <c r="G59" s="336">
        <v>241</v>
      </c>
    </row>
    <row r="60" spans="1:7" s="280" customFormat="1" ht="24" customHeight="1">
      <c r="A60" s="291"/>
      <c r="B60" s="292" t="s">
        <v>95</v>
      </c>
      <c r="C60" s="341"/>
      <c r="D60" s="335">
        <v>44</v>
      </c>
      <c r="E60" s="335">
        <v>131</v>
      </c>
      <c r="F60" s="335">
        <v>65</v>
      </c>
      <c r="G60" s="336">
        <v>66</v>
      </c>
    </row>
    <row r="61" spans="1:7" s="280" customFormat="1" ht="24" customHeight="1">
      <c r="A61" s="291"/>
      <c r="B61" s="292" t="s">
        <v>96</v>
      </c>
      <c r="C61" s="341"/>
      <c r="D61" s="335">
        <v>7</v>
      </c>
      <c r="E61" s="335">
        <v>22</v>
      </c>
      <c r="F61" s="335">
        <v>10</v>
      </c>
      <c r="G61" s="336">
        <v>12</v>
      </c>
    </row>
    <row r="62" spans="1:7" s="280" customFormat="1" ht="24" customHeight="1">
      <c r="A62" s="291"/>
      <c r="B62" s="292" t="s">
        <v>97</v>
      </c>
      <c r="C62" s="341"/>
      <c r="D62" s="335">
        <v>14</v>
      </c>
      <c r="E62" s="335">
        <v>46</v>
      </c>
      <c r="F62" s="335">
        <v>23</v>
      </c>
      <c r="G62" s="336">
        <v>23</v>
      </c>
    </row>
    <row r="63" spans="1:7" s="280" customFormat="1" ht="24" customHeight="1">
      <c r="A63" s="291"/>
      <c r="B63" s="292" t="s">
        <v>98</v>
      </c>
      <c r="C63" s="341"/>
      <c r="D63" s="335">
        <v>32</v>
      </c>
      <c r="E63" s="335">
        <v>106</v>
      </c>
      <c r="F63" s="335">
        <v>56</v>
      </c>
      <c r="G63" s="336">
        <v>50</v>
      </c>
    </row>
    <row r="64" spans="1:7" s="280" customFormat="1" ht="24" customHeight="1">
      <c r="A64" s="291"/>
      <c r="B64" s="292" t="s">
        <v>99</v>
      </c>
      <c r="C64" s="341"/>
      <c r="D64" s="335">
        <v>27</v>
      </c>
      <c r="E64" s="335">
        <v>102</v>
      </c>
      <c r="F64" s="335">
        <v>51</v>
      </c>
      <c r="G64" s="336">
        <v>51</v>
      </c>
    </row>
    <row r="65" spans="1:7" s="280" customFormat="1" ht="24" customHeight="1">
      <c r="A65" s="291"/>
      <c r="B65" s="292" t="s">
        <v>100</v>
      </c>
      <c r="C65" s="341"/>
      <c r="D65" s="335">
        <v>242</v>
      </c>
      <c r="E65" s="335">
        <v>657</v>
      </c>
      <c r="F65" s="335">
        <v>330</v>
      </c>
      <c r="G65" s="336">
        <v>327</v>
      </c>
    </row>
    <row r="66" spans="1:7" s="280" customFormat="1" ht="24" customHeight="1">
      <c r="A66" s="291"/>
      <c r="B66" s="292" t="s">
        <v>101</v>
      </c>
      <c r="C66" s="341"/>
      <c r="D66" s="335">
        <v>42</v>
      </c>
      <c r="E66" s="335">
        <v>132</v>
      </c>
      <c r="F66" s="335">
        <v>62</v>
      </c>
      <c r="G66" s="336">
        <v>70</v>
      </c>
    </row>
    <row r="67" spans="1:7" s="280" customFormat="1" ht="24" customHeight="1">
      <c r="A67" s="291"/>
      <c r="B67" s="292" t="s">
        <v>102</v>
      </c>
      <c r="C67" s="341"/>
      <c r="D67" s="335">
        <v>24</v>
      </c>
      <c r="E67" s="335">
        <v>67</v>
      </c>
      <c r="F67" s="335">
        <v>35</v>
      </c>
      <c r="G67" s="336">
        <v>32</v>
      </c>
    </row>
    <row r="68" spans="1:7" s="280" customFormat="1" ht="24" customHeight="1">
      <c r="A68" s="291"/>
      <c r="B68" s="292" t="s">
        <v>103</v>
      </c>
      <c r="C68" s="341"/>
      <c r="D68" s="335">
        <v>36</v>
      </c>
      <c r="E68" s="335">
        <v>101</v>
      </c>
      <c r="F68" s="335">
        <v>48</v>
      </c>
      <c r="G68" s="336">
        <v>53</v>
      </c>
    </row>
    <row r="69" spans="1:7" s="280" customFormat="1" ht="24" customHeight="1">
      <c r="A69" s="291"/>
      <c r="B69" s="292" t="s">
        <v>104</v>
      </c>
      <c r="C69" s="341"/>
      <c r="D69" s="335">
        <v>14</v>
      </c>
      <c r="E69" s="335">
        <v>264</v>
      </c>
      <c r="F69" s="335">
        <v>256</v>
      </c>
      <c r="G69" s="336">
        <v>8</v>
      </c>
    </row>
    <row r="70" spans="1:7" s="280" customFormat="1" ht="24" customHeight="1" thickBot="1">
      <c r="A70" s="293"/>
      <c r="B70" s="294" t="s">
        <v>105</v>
      </c>
      <c r="C70" s="339"/>
      <c r="D70" s="337">
        <v>26</v>
      </c>
      <c r="E70" s="337">
        <v>264</v>
      </c>
      <c r="F70" s="337">
        <v>121</v>
      </c>
      <c r="G70" s="338">
        <v>143</v>
      </c>
    </row>
    <row r="71" spans="1:7">
      <c r="D71" s="141"/>
      <c r="E71" s="141"/>
      <c r="F71" s="141"/>
      <c r="G71" s="141"/>
    </row>
  </sheetData>
  <mergeCells count="12">
    <mergeCell ref="F43:F44"/>
    <mergeCell ref="G43:G44"/>
    <mergeCell ref="D3:D4"/>
    <mergeCell ref="A3:C4"/>
    <mergeCell ref="D43:D44"/>
    <mergeCell ref="E43:E44"/>
    <mergeCell ref="A1:D1"/>
    <mergeCell ref="E2:G2"/>
    <mergeCell ref="A38:C39"/>
    <mergeCell ref="D38:D39"/>
    <mergeCell ref="E38:G38"/>
    <mergeCell ref="E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15" orientation="portrait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view="pageBreakPreview" topLeftCell="A31" zoomScale="120" zoomScaleNormal="100" zoomScaleSheetLayoutView="120" workbookViewId="0">
      <selection activeCell="E42" sqref="E42"/>
    </sheetView>
  </sheetViews>
  <sheetFormatPr defaultRowHeight="13.5"/>
  <cols>
    <col min="1" max="1" width="4" customWidth="1"/>
    <col min="2" max="2" width="24" customWidth="1"/>
    <col min="3" max="3" width="3.625" customWidth="1"/>
    <col min="4" max="6" width="18.125" customWidth="1"/>
    <col min="7" max="7" width="1.125" customWidth="1"/>
    <col min="8" max="8" width="9.875" customWidth="1"/>
    <col min="9" max="9" width="24.625" customWidth="1"/>
    <col min="10" max="10" width="3.625" customWidth="1"/>
    <col min="11" max="13" width="17.75" customWidth="1"/>
    <col min="14" max="14" width="1.375" customWidth="1"/>
    <col min="15" max="15" width="9.75" customWidth="1"/>
  </cols>
  <sheetData>
    <row r="1" spans="1:11" ht="22.5" customHeight="1">
      <c r="A1" s="505" t="s">
        <v>558</v>
      </c>
      <c r="B1" s="506"/>
      <c r="C1" s="506"/>
      <c r="D1" s="506"/>
      <c r="H1" s="1"/>
    </row>
    <row r="2" spans="1:11" ht="22.5" customHeight="1" thickBot="1">
      <c r="E2" s="456" t="s">
        <v>663</v>
      </c>
      <c r="F2" s="456"/>
      <c r="G2" s="504"/>
      <c r="H2" s="218"/>
      <c r="I2" s="9"/>
      <c r="J2" s="9"/>
      <c r="K2" s="9"/>
    </row>
    <row r="3" spans="1:11" ht="14.25" customHeight="1">
      <c r="A3" s="507" t="s">
        <v>109</v>
      </c>
      <c r="B3" s="508"/>
      <c r="C3" s="508"/>
      <c r="D3" s="498" t="s">
        <v>664</v>
      </c>
      <c r="E3" s="498" t="s">
        <v>110</v>
      </c>
      <c r="F3" s="500" t="s">
        <v>111</v>
      </c>
      <c r="G3" s="501"/>
      <c r="H3" s="73"/>
    </row>
    <row r="4" spans="1:11">
      <c r="A4" s="509"/>
      <c r="B4" s="510"/>
      <c r="C4" s="510"/>
      <c r="D4" s="499"/>
      <c r="E4" s="499"/>
      <c r="F4" s="502"/>
      <c r="G4" s="503"/>
      <c r="H4" s="73"/>
    </row>
    <row r="5" spans="1:11" ht="7.5" customHeight="1">
      <c r="A5" s="41"/>
      <c r="B5" s="49"/>
      <c r="C5" s="45"/>
      <c r="D5" s="39" t="s">
        <v>2</v>
      </c>
      <c r="E5" s="39" t="s">
        <v>2</v>
      </c>
      <c r="F5" s="496" t="s">
        <v>2</v>
      </c>
      <c r="G5" s="497"/>
      <c r="H5" s="220"/>
    </row>
    <row r="6" spans="1:11" ht="24" customHeight="1">
      <c r="A6" s="42"/>
      <c r="B6" s="162" t="s">
        <v>564</v>
      </c>
      <c r="C6" s="46"/>
      <c r="D6" s="248">
        <v>21575</v>
      </c>
      <c r="E6" s="58">
        <v>22819</v>
      </c>
      <c r="F6" s="161">
        <f t="shared" ref="F6:F35" si="0">D6-E6</f>
        <v>-1244</v>
      </c>
      <c r="G6" s="26"/>
      <c r="H6" s="97"/>
    </row>
    <row r="7" spans="1:11" ht="24" customHeight="1">
      <c r="A7" s="43"/>
      <c r="B7" s="163" t="s">
        <v>565</v>
      </c>
      <c r="C7" s="47"/>
      <c r="D7" s="246">
        <v>260</v>
      </c>
      <c r="E7" s="229">
        <v>298</v>
      </c>
      <c r="F7" s="161">
        <f t="shared" si="0"/>
        <v>-38</v>
      </c>
      <c r="G7" s="24"/>
      <c r="H7" s="97"/>
    </row>
    <row r="8" spans="1:11" ht="24" customHeight="1">
      <c r="A8" s="43"/>
      <c r="B8" s="163" t="s">
        <v>566</v>
      </c>
      <c r="C8" s="47"/>
      <c r="D8" s="246">
        <v>650</v>
      </c>
      <c r="E8" s="229">
        <v>691</v>
      </c>
      <c r="F8" s="161">
        <f t="shared" si="0"/>
        <v>-41</v>
      </c>
      <c r="G8" s="24"/>
      <c r="H8" s="97"/>
    </row>
    <row r="9" spans="1:11" ht="24" customHeight="1">
      <c r="A9" s="43"/>
      <c r="B9" s="163" t="s">
        <v>567</v>
      </c>
      <c r="C9" s="47"/>
      <c r="D9" s="246">
        <v>550</v>
      </c>
      <c r="E9" s="229">
        <v>531</v>
      </c>
      <c r="F9" s="161">
        <f t="shared" si="0"/>
        <v>19</v>
      </c>
      <c r="G9" s="24"/>
      <c r="H9" s="97"/>
    </row>
    <row r="10" spans="1:11" ht="24" customHeight="1">
      <c r="A10" s="43"/>
      <c r="B10" s="163" t="s">
        <v>568</v>
      </c>
      <c r="C10" s="47"/>
      <c r="D10" s="246">
        <v>648</v>
      </c>
      <c r="E10" s="229">
        <v>679</v>
      </c>
      <c r="F10" s="161">
        <f t="shared" si="0"/>
        <v>-31</v>
      </c>
      <c r="G10" s="24"/>
      <c r="H10" s="97"/>
    </row>
    <row r="11" spans="1:11" ht="24" customHeight="1">
      <c r="A11" s="43"/>
      <c r="B11" s="163" t="s">
        <v>624</v>
      </c>
      <c r="C11" s="47"/>
      <c r="D11" s="246">
        <v>317</v>
      </c>
      <c r="E11" s="229">
        <v>364</v>
      </c>
      <c r="F11" s="161">
        <f t="shared" si="0"/>
        <v>-47</v>
      </c>
      <c r="G11" s="24"/>
      <c r="H11" s="97"/>
    </row>
    <row r="12" spans="1:11" ht="24" customHeight="1">
      <c r="A12" s="43"/>
      <c r="B12" s="163" t="s">
        <v>569</v>
      </c>
      <c r="C12" s="47"/>
      <c r="D12" s="246">
        <v>473</v>
      </c>
      <c r="E12" s="229">
        <v>507</v>
      </c>
      <c r="F12" s="161">
        <f t="shared" si="0"/>
        <v>-34</v>
      </c>
      <c r="G12" s="24"/>
      <c r="H12" s="97"/>
    </row>
    <row r="13" spans="1:11" ht="24" customHeight="1">
      <c r="A13" s="43"/>
      <c r="B13" s="163" t="s">
        <v>570</v>
      </c>
      <c r="C13" s="47"/>
      <c r="D13" s="246">
        <v>775</v>
      </c>
      <c r="E13" s="229">
        <v>823</v>
      </c>
      <c r="F13" s="161">
        <f t="shared" si="0"/>
        <v>-48</v>
      </c>
      <c r="G13" s="24"/>
      <c r="H13" s="97"/>
    </row>
    <row r="14" spans="1:11" ht="24" customHeight="1">
      <c r="A14" s="43"/>
      <c r="B14" s="163" t="s">
        <v>571</v>
      </c>
      <c r="C14" s="47"/>
      <c r="D14" s="246">
        <v>657</v>
      </c>
      <c r="E14" s="229">
        <v>674</v>
      </c>
      <c r="F14" s="161">
        <f t="shared" si="0"/>
        <v>-17</v>
      </c>
      <c r="G14" s="24"/>
      <c r="H14" s="97"/>
    </row>
    <row r="15" spans="1:11" ht="24" customHeight="1">
      <c r="A15" s="43"/>
      <c r="B15" s="163" t="s">
        <v>572</v>
      </c>
      <c r="C15" s="47"/>
      <c r="D15" s="246">
        <v>423</v>
      </c>
      <c r="E15" s="229">
        <v>444</v>
      </c>
      <c r="F15" s="161">
        <f t="shared" si="0"/>
        <v>-21</v>
      </c>
      <c r="G15" s="24"/>
      <c r="H15" s="97"/>
    </row>
    <row r="16" spans="1:11" ht="24" customHeight="1">
      <c r="A16" s="43"/>
      <c r="B16" s="163" t="s">
        <v>573</v>
      </c>
      <c r="C16" s="47"/>
      <c r="D16" s="246">
        <v>864</v>
      </c>
      <c r="E16" s="229">
        <v>876</v>
      </c>
      <c r="F16" s="161">
        <f t="shared" si="0"/>
        <v>-12</v>
      </c>
      <c r="G16" s="24"/>
      <c r="H16" s="97"/>
    </row>
    <row r="17" spans="1:8" ht="24" customHeight="1">
      <c r="A17" s="43"/>
      <c r="B17" s="163" t="s">
        <v>574</v>
      </c>
      <c r="C17" s="47"/>
      <c r="D17" s="246">
        <v>349</v>
      </c>
      <c r="E17" s="229">
        <v>339</v>
      </c>
      <c r="F17" s="161">
        <f t="shared" si="0"/>
        <v>10</v>
      </c>
      <c r="G17" s="24"/>
      <c r="H17" s="97"/>
    </row>
    <row r="18" spans="1:8" ht="24" customHeight="1">
      <c r="A18" s="43"/>
      <c r="B18" s="163" t="s">
        <v>575</v>
      </c>
      <c r="C18" s="47"/>
      <c r="D18" s="246">
        <v>525</v>
      </c>
      <c r="E18" s="229">
        <v>559</v>
      </c>
      <c r="F18" s="161">
        <f t="shared" si="0"/>
        <v>-34</v>
      </c>
      <c r="G18" s="24"/>
      <c r="H18" s="97"/>
    </row>
    <row r="19" spans="1:8" ht="24" customHeight="1">
      <c r="A19" s="43"/>
      <c r="B19" s="163" t="s">
        <v>576</v>
      </c>
      <c r="C19" s="47"/>
      <c r="D19" s="246">
        <v>439</v>
      </c>
      <c r="E19" s="229">
        <v>490</v>
      </c>
      <c r="F19" s="161">
        <f t="shared" si="0"/>
        <v>-51</v>
      </c>
      <c r="G19" s="24"/>
      <c r="H19" s="97"/>
    </row>
    <row r="20" spans="1:8" ht="24" customHeight="1">
      <c r="A20" s="43"/>
      <c r="B20" s="163" t="s">
        <v>577</v>
      </c>
      <c r="C20" s="47"/>
      <c r="D20" s="246">
        <v>353</v>
      </c>
      <c r="E20" s="229">
        <v>389</v>
      </c>
      <c r="F20" s="161">
        <f t="shared" si="0"/>
        <v>-36</v>
      </c>
      <c r="G20" s="24"/>
      <c r="H20" s="97"/>
    </row>
    <row r="21" spans="1:8" ht="24" customHeight="1">
      <c r="A21" s="43"/>
      <c r="B21" s="163" t="s">
        <v>578</v>
      </c>
      <c r="C21" s="47"/>
      <c r="D21" s="246">
        <v>229</v>
      </c>
      <c r="E21" s="229">
        <v>205</v>
      </c>
      <c r="F21" s="161">
        <f t="shared" si="0"/>
        <v>24</v>
      </c>
      <c r="G21" s="24"/>
      <c r="H21" s="97"/>
    </row>
    <row r="22" spans="1:8" ht="24" customHeight="1">
      <c r="A22" s="43"/>
      <c r="B22" s="163" t="s">
        <v>579</v>
      </c>
      <c r="C22" s="47"/>
      <c r="D22" s="246">
        <v>1822</v>
      </c>
      <c r="E22" s="229">
        <v>1855</v>
      </c>
      <c r="F22" s="161">
        <f t="shared" si="0"/>
        <v>-33</v>
      </c>
      <c r="G22" s="24"/>
      <c r="H22" s="97"/>
    </row>
    <row r="23" spans="1:8" ht="24" customHeight="1">
      <c r="A23" s="43"/>
      <c r="B23" s="163" t="s">
        <v>580</v>
      </c>
      <c r="C23" s="47"/>
      <c r="D23" s="246">
        <v>515</v>
      </c>
      <c r="E23" s="229">
        <v>506</v>
      </c>
      <c r="F23" s="161">
        <f t="shared" si="0"/>
        <v>9</v>
      </c>
      <c r="G23" s="24"/>
      <c r="H23" s="97"/>
    </row>
    <row r="24" spans="1:8" ht="24" customHeight="1">
      <c r="A24" s="43"/>
      <c r="B24" s="163" t="s">
        <v>581</v>
      </c>
      <c r="C24" s="47"/>
      <c r="D24" s="246">
        <v>1432</v>
      </c>
      <c r="E24" s="229">
        <v>1544</v>
      </c>
      <c r="F24" s="161">
        <f t="shared" si="0"/>
        <v>-112</v>
      </c>
      <c r="G24" s="24"/>
      <c r="H24" s="97"/>
    </row>
    <row r="25" spans="1:8" ht="24" customHeight="1">
      <c r="A25" s="43"/>
      <c r="B25" s="163" t="s">
        <v>582</v>
      </c>
      <c r="C25" s="47"/>
      <c r="D25" s="246">
        <v>524</v>
      </c>
      <c r="E25" s="229">
        <v>545</v>
      </c>
      <c r="F25" s="161">
        <f t="shared" si="0"/>
        <v>-21</v>
      </c>
      <c r="G25" s="24"/>
      <c r="H25" s="97"/>
    </row>
    <row r="26" spans="1:8" ht="24" customHeight="1">
      <c r="A26" s="43"/>
      <c r="B26" s="163" t="s">
        <v>583</v>
      </c>
      <c r="C26" s="47"/>
      <c r="D26" s="246">
        <v>187</v>
      </c>
      <c r="E26" s="229">
        <v>182</v>
      </c>
      <c r="F26" s="161">
        <f t="shared" si="0"/>
        <v>5</v>
      </c>
      <c r="G26" s="24"/>
      <c r="H26" s="97"/>
    </row>
    <row r="27" spans="1:8" ht="24" customHeight="1">
      <c r="A27" s="43"/>
      <c r="B27" s="163" t="s">
        <v>584</v>
      </c>
      <c r="C27" s="47"/>
      <c r="D27" s="246">
        <v>215</v>
      </c>
      <c r="E27" s="229">
        <v>244</v>
      </c>
      <c r="F27" s="161">
        <f t="shared" si="0"/>
        <v>-29</v>
      </c>
      <c r="G27" s="24"/>
      <c r="H27" s="97"/>
    </row>
    <row r="28" spans="1:8" ht="24" customHeight="1">
      <c r="A28" s="43"/>
      <c r="B28" s="163" t="s">
        <v>585</v>
      </c>
      <c r="C28" s="47"/>
      <c r="D28" s="246">
        <v>153</v>
      </c>
      <c r="E28" s="229">
        <v>190</v>
      </c>
      <c r="F28" s="161">
        <f t="shared" si="0"/>
        <v>-37</v>
      </c>
      <c r="G28" s="24"/>
      <c r="H28" s="97"/>
    </row>
    <row r="29" spans="1:8" ht="24" customHeight="1">
      <c r="A29" s="43"/>
      <c r="B29" s="163" t="s">
        <v>586</v>
      </c>
      <c r="C29" s="47"/>
      <c r="D29" s="246">
        <v>186</v>
      </c>
      <c r="E29" s="229">
        <v>192</v>
      </c>
      <c r="F29" s="161">
        <f t="shared" si="0"/>
        <v>-6</v>
      </c>
      <c r="G29" s="24"/>
      <c r="H29" s="97"/>
    </row>
    <row r="30" spans="1:8" ht="24" customHeight="1">
      <c r="A30" s="43"/>
      <c r="B30" s="163" t="s">
        <v>587</v>
      </c>
      <c r="C30" s="47"/>
      <c r="D30" s="246">
        <v>196</v>
      </c>
      <c r="E30" s="229">
        <v>188</v>
      </c>
      <c r="F30" s="161">
        <f t="shared" si="0"/>
        <v>8</v>
      </c>
      <c r="G30" s="24"/>
      <c r="H30" s="97"/>
    </row>
    <row r="31" spans="1:8" ht="24" customHeight="1">
      <c r="A31" s="43"/>
      <c r="B31" s="163" t="s">
        <v>588</v>
      </c>
      <c r="C31" s="47"/>
      <c r="D31" s="246">
        <v>233</v>
      </c>
      <c r="E31" s="229">
        <v>237</v>
      </c>
      <c r="F31" s="161">
        <f t="shared" si="0"/>
        <v>-4</v>
      </c>
      <c r="G31" s="24"/>
      <c r="H31" s="97"/>
    </row>
    <row r="32" spans="1:8" ht="24" customHeight="1">
      <c r="A32" s="43"/>
      <c r="B32" s="163" t="s">
        <v>589</v>
      </c>
      <c r="C32" s="47"/>
      <c r="D32" s="246">
        <v>187</v>
      </c>
      <c r="E32" s="229">
        <v>204</v>
      </c>
      <c r="F32" s="161">
        <f t="shared" si="0"/>
        <v>-17</v>
      </c>
      <c r="G32" s="24"/>
      <c r="H32" s="97"/>
    </row>
    <row r="33" spans="1:8" ht="24" customHeight="1">
      <c r="A33" s="43"/>
      <c r="B33" s="163" t="s">
        <v>590</v>
      </c>
      <c r="C33" s="47"/>
      <c r="D33" s="246">
        <v>207</v>
      </c>
      <c r="E33" s="229">
        <v>206</v>
      </c>
      <c r="F33" s="161">
        <f t="shared" si="0"/>
        <v>1</v>
      </c>
      <c r="G33" s="24"/>
      <c r="H33" s="97"/>
    </row>
    <row r="34" spans="1:8" ht="24" customHeight="1">
      <c r="A34" s="43"/>
      <c r="B34" s="163" t="s">
        <v>591</v>
      </c>
      <c r="C34" s="47"/>
      <c r="D34" s="246">
        <v>220</v>
      </c>
      <c r="E34" s="229">
        <v>231</v>
      </c>
      <c r="F34" s="161">
        <f t="shared" si="0"/>
        <v>-11</v>
      </c>
      <c r="G34" s="24"/>
      <c r="H34" s="97"/>
    </row>
    <row r="35" spans="1:8" ht="24" customHeight="1" thickBot="1">
      <c r="A35" s="44"/>
      <c r="B35" s="164" t="s">
        <v>592</v>
      </c>
      <c r="C35" s="48"/>
      <c r="D35" s="267">
        <v>168</v>
      </c>
      <c r="E35" s="110">
        <v>203</v>
      </c>
      <c r="F35" s="169">
        <f t="shared" si="0"/>
        <v>-35</v>
      </c>
      <c r="G35" s="25"/>
      <c r="H35" s="97"/>
    </row>
    <row r="36" spans="1:8" ht="22.5" customHeight="1">
      <c r="D36" s="252"/>
      <c r="H36" s="97"/>
    </row>
    <row r="37" spans="1:8" ht="22.5" customHeight="1" thickBot="1">
      <c r="D37" s="252"/>
      <c r="H37" s="97"/>
    </row>
    <row r="38" spans="1:8" ht="14.25" customHeight="1">
      <c r="A38" s="507" t="s">
        <v>109</v>
      </c>
      <c r="B38" s="508"/>
      <c r="C38" s="508"/>
      <c r="D38" s="511" t="s">
        <v>664</v>
      </c>
      <c r="E38" s="498" t="s">
        <v>110</v>
      </c>
      <c r="F38" s="500" t="s">
        <v>111</v>
      </c>
      <c r="G38" s="501"/>
      <c r="H38" s="97"/>
    </row>
    <row r="39" spans="1:8">
      <c r="A39" s="509"/>
      <c r="B39" s="510"/>
      <c r="C39" s="510"/>
      <c r="D39" s="512"/>
      <c r="E39" s="499"/>
      <c r="F39" s="502"/>
      <c r="G39" s="503"/>
      <c r="H39" s="97"/>
    </row>
    <row r="40" spans="1:8" ht="7.5" customHeight="1">
      <c r="A40" s="41"/>
      <c r="B40" s="49"/>
      <c r="C40" s="45"/>
      <c r="D40" s="263" t="s">
        <v>665</v>
      </c>
      <c r="E40" s="39" t="s">
        <v>2</v>
      </c>
      <c r="F40" s="496" t="s">
        <v>2</v>
      </c>
      <c r="G40" s="497"/>
      <c r="H40" s="97"/>
    </row>
    <row r="41" spans="1:8" ht="24" customHeight="1">
      <c r="A41" s="42"/>
      <c r="B41" s="162" t="s">
        <v>593</v>
      </c>
      <c r="C41" s="46"/>
      <c r="D41" s="248">
        <v>178</v>
      </c>
      <c r="E41" s="58">
        <v>185</v>
      </c>
      <c r="F41" s="161">
        <f>D41-E41</f>
        <v>-7</v>
      </c>
      <c r="G41" s="26"/>
      <c r="H41" s="97"/>
    </row>
    <row r="42" spans="1:8" ht="24" customHeight="1">
      <c r="A42" s="43"/>
      <c r="B42" s="163" t="s">
        <v>594</v>
      </c>
      <c r="C42" s="47"/>
      <c r="D42" s="246">
        <v>698</v>
      </c>
      <c r="E42" s="229">
        <v>737</v>
      </c>
      <c r="F42" s="161">
        <f>D42-E42</f>
        <v>-39</v>
      </c>
      <c r="G42" s="24"/>
      <c r="H42" s="97"/>
    </row>
    <row r="43" spans="1:8" ht="12" customHeight="1">
      <c r="A43" s="41"/>
      <c r="B43" s="166" t="s">
        <v>595</v>
      </c>
      <c r="C43" s="50"/>
      <c r="D43" s="439"/>
      <c r="E43" s="440"/>
      <c r="F43" s="170"/>
      <c r="G43" s="168"/>
      <c r="H43" s="97"/>
    </row>
    <row r="44" spans="1:8" ht="12" customHeight="1">
      <c r="A44" s="42"/>
      <c r="B44" s="167" t="s">
        <v>596</v>
      </c>
      <c r="C44" s="46"/>
      <c r="D44" s="248">
        <v>391</v>
      </c>
      <c r="E44" s="58">
        <v>445</v>
      </c>
      <c r="F44" s="161">
        <f t="shared" ref="F44:F70" si="1">D44-E44</f>
        <v>-54</v>
      </c>
      <c r="G44" s="26"/>
      <c r="H44" s="97"/>
    </row>
    <row r="45" spans="1:8" ht="24" customHeight="1">
      <c r="A45" s="43"/>
      <c r="B45" s="163" t="s">
        <v>597</v>
      </c>
      <c r="C45" s="47"/>
      <c r="D45" s="246">
        <v>703</v>
      </c>
      <c r="E45" s="229">
        <v>758</v>
      </c>
      <c r="F45" s="161">
        <f t="shared" si="1"/>
        <v>-55</v>
      </c>
      <c r="G45" s="24"/>
      <c r="H45" s="97"/>
    </row>
    <row r="46" spans="1:8" ht="24" customHeight="1">
      <c r="A46" s="43"/>
      <c r="B46" s="163" t="s">
        <v>598</v>
      </c>
      <c r="C46" s="47"/>
      <c r="D46" s="246">
        <v>1028</v>
      </c>
      <c r="E46" s="229">
        <v>1077</v>
      </c>
      <c r="F46" s="161">
        <f t="shared" si="1"/>
        <v>-49</v>
      </c>
      <c r="G46" s="24"/>
      <c r="H46" s="97"/>
    </row>
    <row r="47" spans="1:8" ht="24" customHeight="1">
      <c r="A47" s="43"/>
      <c r="B47" s="163" t="s">
        <v>599</v>
      </c>
      <c r="C47" s="47"/>
      <c r="D47" s="246">
        <v>447</v>
      </c>
      <c r="E47" s="229">
        <v>460</v>
      </c>
      <c r="F47" s="161">
        <f t="shared" si="1"/>
        <v>-13</v>
      </c>
      <c r="G47" s="24"/>
      <c r="H47" s="97"/>
    </row>
    <row r="48" spans="1:8" ht="24" customHeight="1">
      <c r="A48" s="43"/>
      <c r="B48" s="163" t="s">
        <v>600</v>
      </c>
      <c r="C48" s="47"/>
      <c r="D48" s="246">
        <v>510</v>
      </c>
      <c r="E48" s="229">
        <v>547</v>
      </c>
      <c r="F48" s="161">
        <f t="shared" si="1"/>
        <v>-37</v>
      </c>
      <c r="G48" s="24"/>
      <c r="H48" s="97"/>
    </row>
    <row r="49" spans="1:8" ht="24" customHeight="1">
      <c r="A49" s="43"/>
      <c r="B49" s="163" t="s">
        <v>601</v>
      </c>
      <c r="C49" s="47"/>
      <c r="D49" s="246">
        <v>42</v>
      </c>
      <c r="E49" s="229">
        <v>41</v>
      </c>
      <c r="F49" s="161">
        <f t="shared" si="1"/>
        <v>1</v>
      </c>
      <c r="G49" s="24"/>
      <c r="H49" s="97"/>
    </row>
    <row r="50" spans="1:8" ht="24" customHeight="1">
      <c r="A50" s="43"/>
      <c r="B50" s="163" t="s">
        <v>602</v>
      </c>
      <c r="C50" s="47"/>
      <c r="D50" s="246">
        <v>559</v>
      </c>
      <c r="E50" s="229">
        <v>600</v>
      </c>
      <c r="F50" s="161">
        <f t="shared" si="1"/>
        <v>-41</v>
      </c>
      <c r="G50" s="24"/>
      <c r="H50" s="97"/>
    </row>
    <row r="51" spans="1:8" ht="24" customHeight="1">
      <c r="A51" s="43"/>
      <c r="B51" s="163" t="s">
        <v>603</v>
      </c>
      <c r="C51" s="47"/>
      <c r="D51" s="246">
        <v>162</v>
      </c>
      <c r="E51" s="229">
        <v>174</v>
      </c>
      <c r="F51" s="161">
        <f t="shared" si="1"/>
        <v>-12</v>
      </c>
      <c r="G51" s="24"/>
      <c r="H51" s="97"/>
    </row>
    <row r="52" spans="1:8" ht="24" customHeight="1">
      <c r="A52" s="43"/>
      <c r="B52" s="163" t="s">
        <v>604</v>
      </c>
      <c r="C52" s="47"/>
      <c r="D52" s="246">
        <v>94</v>
      </c>
      <c r="E52" s="229">
        <v>107</v>
      </c>
      <c r="F52" s="161">
        <f t="shared" si="1"/>
        <v>-13</v>
      </c>
      <c r="G52" s="24"/>
      <c r="H52" s="97"/>
    </row>
    <row r="53" spans="1:8" ht="24" customHeight="1">
      <c r="A53" s="43"/>
      <c r="B53" s="163" t="s">
        <v>605</v>
      </c>
      <c r="C53" s="47"/>
      <c r="D53" s="246">
        <v>104</v>
      </c>
      <c r="E53" s="229">
        <v>102</v>
      </c>
      <c r="F53" s="161">
        <f t="shared" si="1"/>
        <v>2</v>
      </c>
      <c r="G53" s="24"/>
      <c r="H53" s="97"/>
    </row>
    <row r="54" spans="1:8" ht="24" customHeight="1">
      <c r="A54" s="43"/>
      <c r="B54" s="163" t="s">
        <v>606</v>
      </c>
      <c r="C54" s="47"/>
      <c r="D54" s="246">
        <v>78</v>
      </c>
      <c r="E54" s="229">
        <v>97</v>
      </c>
      <c r="F54" s="161">
        <f t="shared" si="1"/>
        <v>-19</v>
      </c>
      <c r="G54" s="24"/>
      <c r="H54" s="97"/>
    </row>
    <row r="55" spans="1:8" ht="24" customHeight="1">
      <c r="A55" s="43"/>
      <c r="B55" s="163" t="s">
        <v>607</v>
      </c>
      <c r="C55" s="47"/>
      <c r="D55" s="246">
        <v>203</v>
      </c>
      <c r="E55" s="229">
        <v>217</v>
      </c>
      <c r="F55" s="161">
        <f t="shared" si="1"/>
        <v>-14</v>
      </c>
      <c r="G55" s="24"/>
      <c r="H55" s="97"/>
    </row>
    <row r="56" spans="1:8" ht="24" customHeight="1">
      <c r="A56" s="43"/>
      <c r="B56" s="163" t="s">
        <v>608</v>
      </c>
      <c r="C56" s="47"/>
      <c r="D56" s="246">
        <v>107</v>
      </c>
      <c r="E56" s="229">
        <v>127</v>
      </c>
      <c r="F56" s="161">
        <f t="shared" si="1"/>
        <v>-20</v>
      </c>
      <c r="G56" s="24"/>
      <c r="H56" s="97"/>
    </row>
    <row r="57" spans="1:8" ht="24" customHeight="1">
      <c r="A57" s="43"/>
      <c r="B57" s="163" t="s">
        <v>609</v>
      </c>
      <c r="C57" s="47"/>
      <c r="D57" s="246">
        <v>83</v>
      </c>
      <c r="E57" s="229">
        <v>83</v>
      </c>
      <c r="F57" s="161">
        <f t="shared" si="1"/>
        <v>0</v>
      </c>
      <c r="G57" s="24"/>
      <c r="H57" s="97"/>
    </row>
    <row r="58" spans="1:8" ht="24" customHeight="1">
      <c r="A58" s="43"/>
      <c r="B58" s="163" t="s">
        <v>610</v>
      </c>
      <c r="C58" s="47"/>
      <c r="D58" s="246">
        <v>89</v>
      </c>
      <c r="E58" s="229">
        <v>102</v>
      </c>
      <c r="F58" s="161">
        <f t="shared" si="1"/>
        <v>-13</v>
      </c>
      <c r="G58" s="24"/>
      <c r="H58" s="97"/>
    </row>
    <row r="59" spans="1:8" ht="24" customHeight="1">
      <c r="A59" s="43"/>
      <c r="B59" s="163" t="s">
        <v>611</v>
      </c>
      <c r="C59" s="47"/>
      <c r="D59" s="246">
        <v>450</v>
      </c>
      <c r="E59" s="229">
        <v>421</v>
      </c>
      <c r="F59" s="161">
        <f t="shared" si="1"/>
        <v>29</v>
      </c>
      <c r="G59" s="24"/>
      <c r="H59" s="97"/>
    </row>
    <row r="60" spans="1:8" ht="24" customHeight="1">
      <c r="A60" s="43"/>
      <c r="B60" s="163" t="s">
        <v>612</v>
      </c>
      <c r="C60" s="47"/>
      <c r="D60" s="246">
        <v>131</v>
      </c>
      <c r="E60" s="229">
        <v>165</v>
      </c>
      <c r="F60" s="161">
        <f t="shared" si="1"/>
        <v>-34</v>
      </c>
      <c r="G60" s="24"/>
      <c r="H60" s="97"/>
    </row>
    <row r="61" spans="1:8" ht="24" customHeight="1">
      <c r="A61" s="43"/>
      <c r="B61" s="163" t="s">
        <v>613</v>
      </c>
      <c r="C61" s="47"/>
      <c r="D61" s="246">
        <v>22</v>
      </c>
      <c r="E61" s="229">
        <v>28</v>
      </c>
      <c r="F61" s="161">
        <f t="shared" si="1"/>
        <v>-6</v>
      </c>
      <c r="G61" s="24"/>
      <c r="H61" s="97"/>
    </row>
    <row r="62" spans="1:8" ht="24" customHeight="1">
      <c r="A62" s="43"/>
      <c r="B62" s="163" t="s">
        <v>614</v>
      </c>
      <c r="C62" s="47"/>
      <c r="D62" s="246">
        <v>46</v>
      </c>
      <c r="E62" s="229">
        <v>55</v>
      </c>
      <c r="F62" s="161">
        <f t="shared" si="1"/>
        <v>-9</v>
      </c>
      <c r="G62" s="24"/>
      <c r="H62" s="97"/>
    </row>
    <row r="63" spans="1:8" ht="24" customHeight="1">
      <c r="A63" s="43"/>
      <c r="B63" s="163" t="s">
        <v>615</v>
      </c>
      <c r="C63" s="47"/>
      <c r="D63" s="246">
        <v>106</v>
      </c>
      <c r="E63" s="229">
        <v>117</v>
      </c>
      <c r="F63" s="161">
        <f t="shared" si="1"/>
        <v>-11</v>
      </c>
      <c r="G63" s="24"/>
      <c r="H63" s="97"/>
    </row>
    <row r="64" spans="1:8" ht="24" customHeight="1">
      <c r="A64" s="43"/>
      <c r="B64" s="163" t="s">
        <v>616</v>
      </c>
      <c r="C64" s="47"/>
      <c r="D64" s="246">
        <v>102</v>
      </c>
      <c r="E64" s="229">
        <v>118</v>
      </c>
      <c r="F64" s="161">
        <f t="shared" si="1"/>
        <v>-16</v>
      </c>
      <c r="G64" s="24"/>
      <c r="H64" s="97"/>
    </row>
    <row r="65" spans="1:12" ht="24" customHeight="1">
      <c r="A65" s="43"/>
      <c r="B65" s="163" t="s">
        <v>617</v>
      </c>
      <c r="C65" s="47"/>
      <c r="D65" s="246">
        <v>657</v>
      </c>
      <c r="E65" s="229">
        <v>728</v>
      </c>
      <c r="F65" s="161">
        <f t="shared" si="1"/>
        <v>-71</v>
      </c>
      <c r="G65" s="24"/>
      <c r="H65" s="97"/>
    </row>
    <row r="66" spans="1:12" ht="24" customHeight="1">
      <c r="A66" s="43"/>
      <c r="B66" s="163" t="s">
        <v>618</v>
      </c>
      <c r="C66" s="47"/>
      <c r="D66" s="246">
        <v>132</v>
      </c>
      <c r="E66" s="229">
        <v>147</v>
      </c>
      <c r="F66" s="161">
        <f t="shared" si="1"/>
        <v>-15</v>
      </c>
      <c r="G66" s="24"/>
      <c r="H66" s="97"/>
    </row>
    <row r="67" spans="1:12" ht="24" customHeight="1">
      <c r="A67" s="43"/>
      <c r="B67" s="163" t="s">
        <v>619</v>
      </c>
      <c r="C67" s="47"/>
      <c r="D67" s="246">
        <v>67</v>
      </c>
      <c r="E67" s="229">
        <v>71</v>
      </c>
      <c r="F67" s="161">
        <f t="shared" si="1"/>
        <v>-4</v>
      </c>
      <c r="G67" s="24"/>
      <c r="H67" s="97"/>
    </row>
    <row r="68" spans="1:12" ht="24" customHeight="1">
      <c r="A68" s="43"/>
      <c r="B68" s="163" t="s">
        <v>620</v>
      </c>
      <c r="C68" s="47"/>
      <c r="D68" s="246">
        <v>101</v>
      </c>
      <c r="E68" s="229">
        <v>123</v>
      </c>
      <c r="F68" s="161">
        <f t="shared" si="1"/>
        <v>-22</v>
      </c>
      <c r="G68" s="24"/>
      <c r="H68" s="97"/>
    </row>
    <row r="69" spans="1:12" ht="24" customHeight="1">
      <c r="A69" s="43"/>
      <c r="B69" s="163" t="s">
        <v>621</v>
      </c>
      <c r="C69" s="47"/>
      <c r="D69" s="246">
        <v>264</v>
      </c>
      <c r="E69" s="229">
        <v>316</v>
      </c>
      <c r="F69" s="161">
        <f t="shared" si="1"/>
        <v>-52</v>
      </c>
      <c r="G69" s="24"/>
      <c r="H69" s="97"/>
    </row>
    <row r="70" spans="1:12" ht="24" customHeight="1" thickBot="1">
      <c r="A70" s="44"/>
      <c r="B70" s="164" t="s">
        <v>622</v>
      </c>
      <c r="C70" s="48"/>
      <c r="D70" s="267">
        <v>264</v>
      </c>
      <c r="E70" s="110">
        <v>275</v>
      </c>
      <c r="F70" s="169">
        <f t="shared" si="1"/>
        <v>-11</v>
      </c>
      <c r="G70" s="25"/>
      <c r="H70" s="97"/>
    </row>
    <row r="71" spans="1:12">
      <c r="D71" s="141"/>
      <c r="E71" s="141"/>
      <c r="H71" s="97"/>
    </row>
    <row r="72" spans="1:12">
      <c r="K72" s="141"/>
      <c r="L72" s="141"/>
    </row>
  </sheetData>
  <mergeCells count="12">
    <mergeCell ref="E2:G2"/>
    <mergeCell ref="F3:G4"/>
    <mergeCell ref="A1:D1"/>
    <mergeCell ref="A3:C4"/>
    <mergeCell ref="A38:C39"/>
    <mergeCell ref="D38:D39"/>
    <mergeCell ref="D3:D4"/>
    <mergeCell ref="F40:G40"/>
    <mergeCell ref="E38:E39"/>
    <mergeCell ref="F5:G5"/>
    <mergeCell ref="F38:G39"/>
    <mergeCell ref="E3:E4"/>
  </mergeCells>
  <phoneticPr fontId="4"/>
  <pageMargins left="0.78740157480314965" right="0.78740157480314965" top="0.78740157480314965" bottom="0.59055118110236227" header="0.51181102362204722" footer="0.31496062992125984"/>
  <pageSetup paperSize="9" firstPageNumber="17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view="pageBreakPreview" topLeftCell="A15" zoomScaleNormal="100" zoomScaleSheetLayoutView="100" workbookViewId="0">
      <selection activeCell="A15" sqref="A15:I15"/>
    </sheetView>
  </sheetViews>
  <sheetFormatPr defaultRowHeight="13.5"/>
  <cols>
    <col min="1" max="18" width="4.75" customWidth="1"/>
  </cols>
  <sheetData>
    <row r="1" spans="1:18" ht="22.5" customHeight="1">
      <c r="A1" s="505" t="s">
        <v>507</v>
      </c>
      <c r="B1" s="505"/>
      <c r="C1" s="505"/>
      <c r="D1" s="505"/>
      <c r="E1" s="505"/>
      <c r="F1" s="505"/>
      <c r="G1" s="505"/>
      <c r="H1" s="505"/>
      <c r="I1" s="505"/>
      <c r="J1" s="347"/>
    </row>
    <row r="2" spans="1:18" ht="22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519" t="s">
        <v>666</v>
      </c>
      <c r="M2" s="519"/>
      <c r="N2" s="519"/>
      <c r="O2" s="519"/>
      <c r="P2" s="519"/>
      <c r="Q2" s="519"/>
      <c r="R2" s="519"/>
    </row>
    <row r="3" spans="1:18" ht="14.25" customHeight="1">
      <c r="A3" s="507" t="s">
        <v>839</v>
      </c>
      <c r="B3" s="508"/>
      <c r="C3" s="508"/>
      <c r="D3" s="508"/>
      <c r="E3" s="508"/>
      <c r="F3" s="508"/>
      <c r="G3" s="450" t="s">
        <v>9</v>
      </c>
      <c r="H3" s="450"/>
      <c r="I3" s="450"/>
      <c r="J3" s="450" t="s">
        <v>116</v>
      </c>
      <c r="K3" s="450"/>
      <c r="L3" s="450"/>
      <c r="M3" s="450"/>
      <c r="N3" s="450"/>
      <c r="O3" s="450"/>
      <c r="P3" s="450"/>
      <c r="Q3" s="450"/>
      <c r="R3" s="520"/>
    </row>
    <row r="4" spans="1:18" ht="15" customHeight="1">
      <c r="A4" s="509"/>
      <c r="B4" s="510"/>
      <c r="C4" s="510"/>
      <c r="D4" s="510"/>
      <c r="E4" s="510"/>
      <c r="F4" s="510"/>
      <c r="G4" s="468"/>
      <c r="H4" s="468"/>
      <c r="I4" s="468"/>
      <c r="J4" s="521" t="s">
        <v>301</v>
      </c>
      <c r="K4" s="521"/>
      <c r="L4" s="521"/>
      <c r="M4" s="521" t="s">
        <v>6</v>
      </c>
      <c r="N4" s="521"/>
      <c r="O4" s="521"/>
      <c r="P4" s="521" t="s">
        <v>7</v>
      </c>
      <c r="Q4" s="521"/>
      <c r="R4" s="522"/>
    </row>
    <row r="5" spans="1:18" ht="7.5" customHeight="1">
      <c r="A5" s="523" t="s">
        <v>838</v>
      </c>
      <c r="B5" s="524"/>
      <c r="C5" s="524"/>
      <c r="D5" s="524"/>
      <c r="E5" s="524"/>
      <c r="F5" s="525"/>
      <c r="G5" s="529" t="s">
        <v>4</v>
      </c>
      <c r="H5" s="529"/>
      <c r="I5" s="529"/>
      <c r="J5" s="529" t="s">
        <v>831</v>
      </c>
      <c r="K5" s="529"/>
      <c r="L5" s="529"/>
      <c r="M5" s="529" t="s">
        <v>831</v>
      </c>
      <c r="N5" s="529"/>
      <c r="O5" s="529"/>
      <c r="P5" s="529" t="s">
        <v>831</v>
      </c>
      <c r="Q5" s="529"/>
      <c r="R5" s="535"/>
    </row>
    <row r="6" spans="1:18" ht="25.5" customHeight="1">
      <c r="A6" s="526"/>
      <c r="B6" s="527"/>
      <c r="C6" s="527"/>
      <c r="D6" s="527"/>
      <c r="E6" s="527"/>
      <c r="F6" s="528"/>
      <c r="G6" s="534">
        <v>8725</v>
      </c>
      <c r="H6" s="534"/>
      <c r="I6" s="534"/>
      <c r="J6" s="534">
        <f>M6+P6</f>
        <v>21575</v>
      </c>
      <c r="K6" s="534"/>
      <c r="L6" s="534"/>
      <c r="M6" s="534">
        <v>10456</v>
      </c>
      <c r="N6" s="534"/>
      <c r="O6" s="534"/>
      <c r="P6" s="534">
        <v>11119</v>
      </c>
      <c r="Q6" s="534"/>
      <c r="R6" s="560"/>
    </row>
    <row r="7" spans="1:18" ht="33" customHeight="1">
      <c r="A7" s="513" t="s">
        <v>114</v>
      </c>
      <c r="B7" s="514"/>
      <c r="C7" s="514"/>
      <c r="D7" s="514"/>
      <c r="E7" s="514"/>
      <c r="F7" s="514"/>
      <c r="G7" s="539">
        <v>7988</v>
      </c>
      <c r="H7" s="539"/>
      <c r="I7" s="539"/>
      <c r="J7" s="539">
        <v>18908</v>
      </c>
      <c r="K7" s="539"/>
      <c r="L7" s="539"/>
      <c r="M7" s="539">
        <v>9006</v>
      </c>
      <c r="N7" s="539"/>
      <c r="O7" s="539"/>
      <c r="P7" s="539">
        <v>9902</v>
      </c>
      <c r="Q7" s="539"/>
      <c r="R7" s="558"/>
    </row>
    <row r="8" spans="1:18" ht="33" customHeight="1" thickBot="1">
      <c r="A8" s="515" t="s">
        <v>115</v>
      </c>
      <c r="B8" s="516"/>
      <c r="C8" s="516"/>
      <c r="D8" s="516"/>
      <c r="E8" s="516"/>
      <c r="F8" s="516"/>
      <c r="G8" s="543">
        <v>737</v>
      </c>
      <c r="H8" s="543"/>
      <c r="I8" s="543"/>
      <c r="J8" s="543">
        <v>2667</v>
      </c>
      <c r="K8" s="543"/>
      <c r="L8" s="543"/>
      <c r="M8" s="543">
        <v>1450</v>
      </c>
      <c r="N8" s="543"/>
      <c r="O8" s="543"/>
      <c r="P8" s="543">
        <v>1217</v>
      </c>
      <c r="Q8" s="543"/>
      <c r="R8" s="559"/>
    </row>
    <row r="9" spans="1:18"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8">
      <c r="C10" s="139"/>
      <c r="D10" s="139"/>
      <c r="E10" s="139"/>
      <c r="F10" s="139"/>
      <c r="G10" s="139"/>
      <c r="H10" s="139"/>
      <c r="I10" s="139"/>
      <c r="J10" s="139"/>
      <c r="K10" s="139"/>
      <c r="L10" s="139"/>
    </row>
    <row r="11" spans="1:18"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1:18">
      <c r="C12" s="139"/>
      <c r="D12" s="139"/>
      <c r="E12" s="139"/>
      <c r="F12" s="139"/>
      <c r="G12" s="139"/>
      <c r="H12" s="139"/>
      <c r="I12" s="139"/>
      <c r="J12" s="139"/>
      <c r="K12" s="139"/>
      <c r="L12" s="139"/>
    </row>
    <row r="15" spans="1:18" ht="22.5" customHeight="1">
      <c r="A15" s="505" t="s">
        <v>559</v>
      </c>
      <c r="B15" s="505"/>
      <c r="C15" s="505"/>
      <c r="D15" s="505"/>
      <c r="E15" s="505"/>
      <c r="F15" s="505"/>
      <c r="G15" s="505"/>
      <c r="H15" s="505"/>
      <c r="I15" s="505"/>
    </row>
    <row r="16" spans="1:18" ht="22.5" customHeight="1" thickBot="1"/>
    <row r="17" spans="1:21" ht="14.25" customHeight="1">
      <c r="A17" s="507" t="s">
        <v>118</v>
      </c>
      <c r="B17" s="508"/>
      <c r="C17" s="450" t="s">
        <v>119</v>
      </c>
      <c r="D17" s="450"/>
      <c r="E17" s="450"/>
      <c r="F17" s="450"/>
      <c r="G17" s="450"/>
      <c r="H17" s="450"/>
      <c r="I17" s="450" t="s">
        <v>120</v>
      </c>
      <c r="J17" s="450"/>
      <c r="K17" s="450"/>
      <c r="L17" s="450"/>
      <c r="M17" s="450"/>
      <c r="N17" s="450"/>
      <c r="O17" s="450" t="s">
        <v>121</v>
      </c>
      <c r="P17" s="450"/>
      <c r="Q17" s="450"/>
      <c r="R17" s="520"/>
    </row>
    <row r="18" spans="1:21" ht="13.5" customHeight="1">
      <c r="A18" s="509"/>
      <c r="B18" s="510"/>
      <c r="C18" s="517" t="s">
        <v>821</v>
      </c>
      <c r="D18" s="517"/>
      <c r="E18" s="517" t="s">
        <v>822</v>
      </c>
      <c r="F18" s="517"/>
      <c r="G18" s="547" t="s">
        <v>834</v>
      </c>
      <c r="H18" s="548"/>
      <c r="I18" s="517" t="s">
        <v>821</v>
      </c>
      <c r="J18" s="517"/>
      <c r="K18" s="517" t="s">
        <v>823</v>
      </c>
      <c r="L18" s="517"/>
      <c r="M18" s="547" t="s">
        <v>836</v>
      </c>
      <c r="N18" s="553"/>
      <c r="O18" s="517" t="s">
        <v>837</v>
      </c>
      <c r="P18" s="517"/>
      <c r="Q18" s="517" t="s">
        <v>117</v>
      </c>
      <c r="R18" s="561"/>
    </row>
    <row r="19" spans="1:21" ht="13.5" customHeight="1">
      <c r="A19" s="509"/>
      <c r="B19" s="510"/>
      <c r="C19" s="518"/>
      <c r="D19" s="518"/>
      <c r="E19" s="518"/>
      <c r="F19" s="518"/>
      <c r="G19" s="549"/>
      <c r="H19" s="550"/>
      <c r="I19" s="518"/>
      <c r="J19" s="518"/>
      <c r="K19" s="518"/>
      <c r="L19" s="518"/>
      <c r="M19" s="554"/>
      <c r="N19" s="555"/>
      <c r="O19" s="518"/>
      <c r="P19" s="518"/>
      <c r="Q19" s="518"/>
      <c r="R19" s="562"/>
    </row>
    <row r="20" spans="1:21" ht="13.5" customHeight="1">
      <c r="A20" s="509"/>
      <c r="B20" s="510"/>
      <c r="C20" s="518"/>
      <c r="D20" s="518"/>
      <c r="E20" s="518"/>
      <c r="F20" s="518"/>
      <c r="G20" s="549"/>
      <c r="H20" s="550"/>
      <c r="I20" s="518"/>
      <c r="J20" s="518"/>
      <c r="K20" s="518"/>
      <c r="L20" s="518"/>
      <c r="M20" s="554"/>
      <c r="N20" s="555"/>
      <c r="O20" s="518"/>
      <c r="P20" s="518"/>
      <c r="Q20" s="518"/>
      <c r="R20" s="562"/>
    </row>
    <row r="21" spans="1:21" ht="13.5" customHeight="1">
      <c r="A21" s="509"/>
      <c r="B21" s="510"/>
      <c r="C21" s="470" t="s">
        <v>832</v>
      </c>
      <c r="D21" s="470"/>
      <c r="E21" s="470" t="s">
        <v>833</v>
      </c>
      <c r="F21" s="470"/>
      <c r="G21" s="551"/>
      <c r="H21" s="552"/>
      <c r="I21" s="470" t="s">
        <v>302</v>
      </c>
      <c r="J21" s="470"/>
      <c r="K21" s="470" t="s">
        <v>835</v>
      </c>
      <c r="L21" s="470"/>
      <c r="M21" s="556"/>
      <c r="N21" s="557"/>
      <c r="O21" s="470"/>
      <c r="P21" s="470"/>
      <c r="Q21" s="470"/>
      <c r="R21" s="471"/>
    </row>
    <row r="22" spans="1:21" ht="7.5" customHeight="1">
      <c r="A22" s="530" t="s">
        <v>437</v>
      </c>
      <c r="B22" s="531"/>
      <c r="C22" s="529" t="s">
        <v>32</v>
      </c>
      <c r="D22" s="529"/>
      <c r="E22" s="529" t="s">
        <v>824</v>
      </c>
      <c r="F22" s="529"/>
      <c r="G22" s="529" t="s">
        <v>825</v>
      </c>
      <c r="H22" s="529"/>
      <c r="I22" s="529" t="s">
        <v>826</v>
      </c>
      <c r="J22" s="529"/>
      <c r="K22" s="529" t="s">
        <v>827</v>
      </c>
      <c r="L22" s="529"/>
      <c r="M22" s="529" t="s">
        <v>828</v>
      </c>
      <c r="N22" s="529"/>
      <c r="O22" s="529" t="s">
        <v>829</v>
      </c>
      <c r="P22" s="529"/>
      <c r="Q22" s="529" t="s">
        <v>830</v>
      </c>
      <c r="R22" s="535"/>
    </row>
    <row r="23" spans="1:21" ht="33" customHeight="1">
      <c r="A23" s="530"/>
      <c r="B23" s="531"/>
      <c r="C23" s="534" t="s">
        <v>14</v>
      </c>
      <c r="D23" s="534"/>
      <c r="E23" s="534">
        <v>24772</v>
      </c>
      <c r="F23" s="534"/>
      <c r="G23" s="536" t="s">
        <v>113</v>
      </c>
      <c r="H23" s="536"/>
      <c r="I23" s="536" t="s">
        <v>14</v>
      </c>
      <c r="J23" s="536"/>
      <c r="K23" s="537">
        <v>435.24</v>
      </c>
      <c r="L23" s="537"/>
      <c r="M23" s="537" t="s">
        <v>113</v>
      </c>
      <c r="N23" s="537"/>
      <c r="O23" s="536" t="s">
        <v>113</v>
      </c>
      <c r="P23" s="536"/>
      <c r="Q23" s="537">
        <v>56.92</v>
      </c>
      <c r="R23" s="538"/>
    </row>
    <row r="24" spans="1:21" ht="33" customHeight="1">
      <c r="A24" s="530" t="s">
        <v>438</v>
      </c>
      <c r="B24" s="531"/>
      <c r="C24" s="539">
        <v>11033</v>
      </c>
      <c r="D24" s="539"/>
      <c r="E24" s="539">
        <v>26207</v>
      </c>
      <c r="F24" s="539"/>
      <c r="G24" s="540">
        <v>42.1</v>
      </c>
      <c r="H24" s="540"/>
      <c r="I24" s="540">
        <v>1.5</v>
      </c>
      <c r="J24" s="540"/>
      <c r="K24" s="541">
        <v>435.24</v>
      </c>
      <c r="L24" s="541"/>
      <c r="M24" s="541">
        <v>0.34</v>
      </c>
      <c r="N24" s="541"/>
      <c r="O24" s="540">
        <v>7355.3</v>
      </c>
      <c r="P24" s="540"/>
      <c r="Q24" s="541">
        <v>60.21</v>
      </c>
      <c r="R24" s="542"/>
      <c r="S24" s="171"/>
      <c r="T24" s="159"/>
      <c r="U24" s="142"/>
    </row>
    <row r="25" spans="1:21" ht="33" customHeight="1">
      <c r="A25" s="530" t="s">
        <v>811</v>
      </c>
      <c r="B25" s="531"/>
      <c r="C25" s="539">
        <v>12464</v>
      </c>
      <c r="D25" s="539"/>
      <c r="E25" s="539">
        <v>26133</v>
      </c>
      <c r="F25" s="539"/>
      <c r="G25" s="540">
        <v>47.7</v>
      </c>
      <c r="H25" s="540"/>
      <c r="I25" s="540">
        <v>1.9</v>
      </c>
      <c r="J25" s="540"/>
      <c r="K25" s="541">
        <v>435.24</v>
      </c>
      <c r="L25" s="541"/>
      <c r="M25" s="541">
        <v>0.44</v>
      </c>
      <c r="N25" s="541"/>
      <c r="O25" s="540">
        <v>6560</v>
      </c>
      <c r="P25" s="540"/>
      <c r="Q25" s="541">
        <v>60.05</v>
      </c>
      <c r="R25" s="542"/>
      <c r="S25" s="171"/>
      <c r="T25" s="159"/>
      <c r="U25" s="142"/>
    </row>
    <row r="26" spans="1:21" ht="33" customHeight="1">
      <c r="A26" s="530" t="s">
        <v>812</v>
      </c>
      <c r="B26" s="531"/>
      <c r="C26" s="539">
        <v>17783</v>
      </c>
      <c r="D26" s="539"/>
      <c r="E26" s="539">
        <v>25916</v>
      </c>
      <c r="F26" s="539"/>
      <c r="G26" s="540">
        <v>68.599999999999994</v>
      </c>
      <c r="H26" s="540"/>
      <c r="I26" s="540">
        <v>3.7</v>
      </c>
      <c r="J26" s="540"/>
      <c r="K26" s="541">
        <v>435.24</v>
      </c>
      <c r="L26" s="541"/>
      <c r="M26" s="541">
        <v>0.85</v>
      </c>
      <c r="N26" s="541"/>
      <c r="O26" s="540">
        <v>4806.2</v>
      </c>
      <c r="P26" s="540"/>
      <c r="Q26" s="541">
        <v>59.54</v>
      </c>
      <c r="R26" s="542"/>
      <c r="S26" s="171"/>
      <c r="T26" s="159"/>
      <c r="U26" s="142"/>
    </row>
    <row r="27" spans="1:21" ht="33" customHeight="1">
      <c r="A27" s="530" t="s">
        <v>813</v>
      </c>
      <c r="B27" s="531"/>
      <c r="C27" s="539">
        <v>19108</v>
      </c>
      <c r="D27" s="539"/>
      <c r="E27" s="539">
        <v>25853</v>
      </c>
      <c r="F27" s="539"/>
      <c r="G27" s="540">
        <v>73.900000000000006</v>
      </c>
      <c r="H27" s="540"/>
      <c r="I27" s="540">
        <v>4.4000000000000004</v>
      </c>
      <c r="J27" s="540"/>
      <c r="K27" s="541">
        <v>435.24</v>
      </c>
      <c r="L27" s="541"/>
      <c r="M27" s="541">
        <v>1.01</v>
      </c>
      <c r="N27" s="541"/>
      <c r="O27" s="540">
        <v>4342.7</v>
      </c>
      <c r="P27" s="540"/>
      <c r="Q27" s="541">
        <v>59.4</v>
      </c>
      <c r="R27" s="542"/>
      <c r="S27" s="171"/>
      <c r="T27" s="159"/>
      <c r="U27" s="142"/>
    </row>
    <row r="28" spans="1:21" ht="33" customHeight="1">
      <c r="A28" s="530" t="s">
        <v>814</v>
      </c>
      <c r="B28" s="531"/>
      <c r="C28" s="539">
        <v>20490</v>
      </c>
      <c r="D28" s="539"/>
      <c r="E28" s="539">
        <v>26534</v>
      </c>
      <c r="F28" s="539"/>
      <c r="G28" s="540">
        <v>77.2</v>
      </c>
      <c r="H28" s="540"/>
      <c r="I28" s="540">
        <v>5.2</v>
      </c>
      <c r="J28" s="540"/>
      <c r="K28" s="541">
        <v>435.24</v>
      </c>
      <c r="L28" s="541"/>
      <c r="M28" s="541">
        <v>1.19</v>
      </c>
      <c r="N28" s="541"/>
      <c r="O28" s="540">
        <v>3940.4</v>
      </c>
      <c r="P28" s="540"/>
      <c r="Q28" s="541">
        <v>60.96</v>
      </c>
      <c r="R28" s="542"/>
      <c r="S28" s="171"/>
      <c r="T28" s="159"/>
      <c r="U28" s="142"/>
    </row>
    <row r="29" spans="1:21" ht="33" customHeight="1">
      <c r="A29" s="530" t="s">
        <v>815</v>
      </c>
      <c r="B29" s="531"/>
      <c r="C29" s="539">
        <v>20034</v>
      </c>
      <c r="D29" s="539"/>
      <c r="E29" s="539">
        <v>26686</v>
      </c>
      <c r="F29" s="539"/>
      <c r="G29" s="540">
        <v>75.099999999999994</v>
      </c>
      <c r="H29" s="540"/>
      <c r="I29" s="540">
        <v>5.2</v>
      </c>
      <c r="J29" s="540"/>
      <c r="K29" s="541">
        <v>435.24</v>
      </c>
      <c r="L29" s="541"/>
      <c r="M29" s="541">
        <v>1.19</v>
      </c>
      <c r="N29" s="541"/>
      <c r="O29" s="540">
        <v>3852.7</v>
      </c>
      <c r="P29" s="540"/>
      <c r="Q29" s="541">
        <v>61.31</v>
      </c>
      <c r="R29" s="542"/>
      <c r="S29" s="171"/>
      <c r="T29" s="159"/>
      <c r="U29" s="142"/>
    </row>
    <row r="30" spans="1:21" ht="33" customHeight="1">
      <c r="A30" s="530" t="s">
        <v>816</v>
      </c>
      <c r="B30" s="531"/>
      <c r="C30" s="539">
        <v>17811</v>
      </c>
      <c r="D30" s="539"/>
      <c r="E30" s="539">
        <v>25680</v>
      </c>
      <c r="F30" s="539"/>
      <c r="G30" s="540">
        <v>69.400000000000006</v>
      </c>
      <c r="H30" s="540"/>
      <c r="I30" s="540">
        <v>5.0999999999999996</v>
      </c>
      <c r="J30" s="540"/>
      <c r="K30" s="541">
        <v>438.62</v>
      </c>
      <c r="L30" s="541"/>
      <c r="M30" s="541">
        <v>1.1599999999999999</v>
      </c>
      <c r="N30" s="541"/>
      <c r="O30" s="540">
        <v>3492.4</v>
      </c>
      <c r="P30" s="540"/>
      <c r="Q30" s="541">
        <v>58.55</v>
      </c>
      <c r="R30" s="542"/>
      <c r="S30" s="171"/>
      <c r="T30" s="159"/>
      <c r="U30" s="142"/>
    </row>
    <row r="31" spans="1:21" ht="33" customHeight="1">
      <c r="A31" s="530" t="s">
        <v>817</v>
      </c>
      <c r="B31" s="531"/>
      <c r="C31" s="539">
        <v>17813</v>
      </c>
      <c r="D31" s="539"/>
      <c r="E31" s="539">
        <v>24716</v>
      </c>
      <c r="F31" s="539"/>
      <c r="G31" s="540">
        <v>72.099999999999994</v>
      </c>
      <c r="H31" s="540"/>
      <c r="I31" s="540">
        <v>5.0999999999999996</v>
      </c>
      <c r="J31" s="540"/>
      <c r="K31" s="541">
        <v>438.52</v>
      </c>
      <c r="L31" s="541"/>
      <c r="M31" s="541">
        <v>1.1599999999999999</v>
      </c>
      <c r="N31" s="541"/>
      <c r="O31" s="540">
        <v>3492.7</v>
      </c>
      <c r="P31" s="540"/>
      <c r="Q31" s="541">
        <v>56.36</v>
      </c>
      <c r="R31" s="542"/>
      <c r="S31" s="171"/>
      <c r="T31" s="159"/>
      <c r="U31" s="142"/>
    </row>
    <row r="32" spans="1:21" ht="33" customHeight="1">
      <c r="A32" s="530" t="s">
        <v>818</v>
      </c>
      <c r="B32" s="531"/>
      <c r="C32" s="539">
        <v>16415</v>
      </c>
      <c r="D32" s="539"/>
      <c r="E32" s="539">
        <v>23905</v>
      </c>
      <c r="F32" s="539"/>
      <c r="G32" s="540">
        <v>68.7</v>
      </c>
      <c r="H32" s="540"/>
      <c r="I32" s="540">
        <v>4.5</v>
      </c>
      <c r="J32" s="540"/>
      <c r="K32" s="541">
        <v>438.52</v>
      </c>
      <c r="L32" s="541"/>
      <c r="M32" s="541">
        <v>1.02</v>
      </c>
      <c r="N32" s="541"/>
      <c r="O32" s="540">
        <v>3664.1</v>
      </c>
      <c r="P32" s="540"/>
      <c r="Q32" s="541">
        <v>54.51</v>
      </c>
      <c r="R32" s="542"/>
      <c r="S32" s="171"/>
      <c r="T32" s="159"/>
      <c r="U32" s="142"/>
    </row>
    <row r="33" spans="1:21" ht="33" customHeight="1">
      <c r="A33" s="530" t="s">
        <v>819</v>
      </c>
      <c r="B33" s="531"/>
      <c r="C33" s="539">
        <v>15473</v>
      </c>
      <c r="D33" s="539"/>
      <c r="E33" s="539">
        <v>22819</v>
      </c>
      <c r="F33" s="539"/>
      <c r="G33" s="540">
        <v>67.8</v>
      </c>
      <c r="H33" s="540"/>
      <c r="I33" s="540">
        <v>4.4000000000000004</v>
      </c>
      <c r="J33" s="540"/>
      <c r="K33" s="541">
        <v>438.36</v>
      </c>
      <c r="L33" s="541"/>
      <c r="M33" s="541">
        <v>1</v>
      </c>
      <c r="N33" s="541"/>
      <c r="O33" s="540">
        <v>3508.6</v>
      </c>
      <c r="P33" s="540"/>
      <c r="Q33" s="541">
        <v>52.06</v>
      </c>
      <c r="R33" s="542"/>
      <c r="S33" s="171"/>
      <c r="T33" s="159"/>
      <c r="U33" s="142"/>
    </row>
    <row r="34" spans="1:21" ht="33" customHeight="1" thickBot="1">
      <c r="A34" s="532" t="s">
        <v>820</v>
      </c>
      <c r="B34" s="533"/>
      <c r="C34" s="543">
        <v>14012</v>
      </c>
      <c r="D34" s="543"/>
      <c r="E34" s="543">
        <v>21575</v>
      </c>
      <c r="F34" s="543"/>
      <c r="G34" s="544">
        <f>C34/E34*100</f>
        <v>64.945538818076471</v>
      </c>
      <c r="H34" s="544"/>
      <c r="I34" s="544">
        <v>4.25</v>
      </c>
      <c r="J34" s="544"/>
      <c r="K34" s="545">
        <v>438.36</v>
      </c>
      <c r="L34" s="545"/>
      <c r="M34" s="545">
        <f>I34/K34*100</f>
        <v>0.96952276667579151</v>
      </c>
      <c r="N34" s="545"/>
      <c r="O34" s="544">
        <f>C34/I34</f>
        <v>3296.9411764705883</v>
      </c>
      <c r="P34" s="544"/>
      <c r="Q34" s="545">
        <f>E34/K34</f>
        <v>49.217538096541652</v>
      </c>
      <c r="R34" s="546"/>
      <c r="S34" s="171"/>
      <c r="T34" s="159"/>
      <c r="U34" s="142"/>
    </row>
  </sheetData>
  <mergeCells count="162">
    <mergeCell ref="A1:I1"/>
    <mergeCell ref="G18:H21"/>
    <mergeCell ref="M18:N21"/>
    <mergeCell ref="A15:I15"/>
    <mergeCell ref="G7:I7"/>
    <mergeCell ref="J7:L7"/>
    <mergeCell ref="M7:O7"/>
    <mergeCell ref="P7:R7"/>
    <mergeCell ref="G8:I8"/>
    <mergeCell ref="J8:L8"/>
    <mergeCell ref="M8:O8"/>
    <mergeCell ref="P8:R8"/>
    <mergeCell ref="J5:L5"/>
    <mergeCell ref="M5:O5"/>
    <mergeCell ref="P5:R5"/>
    <mergeCell ref="G6:I6"/>
    <mergeCell ref="J6:L6"/>
    <mergeCell ref="M6:O6"/>
    <mergeCell ref="P6:R6"/>
    <mergeCell ref="K18:L20"/>
    <mergeCell ref="O18:P20"/>
    <mergeCell ref="Q18:R20"/>
    <mergeCell ref="C17:H17"/>
    <mergeCell ref="I17:N17"/>
    <mergeCell ref="M33:N33"/>
    <mergeCell ref="O33:P33"/>
    <mergeCell ref="Q33:R33"/>
    <mergeCell ref="C34:D34"/>
    <mergeCell ref="E34:F34"/>
    <mergeCell ref="G34:H34"/>
    <mergeCell ref="I34:J34"/>
    <mergeCell ref="K34:L34"/>
    <mergeCell ref="M34:N34"/>
    <mergeCell ref="O34:P34"/>
    <mergeCell ref="Q34:R34"/>
    <mergeCell ref="C33:D33"/>
    <mergeCell ref="E33:F33"/>
    <mergeCell ref="G33:H33"/>
    <mergeCell ref="I33:J33"/>
    <mergeCell ref="K33:L33"/>
    <mergeCell ref="M31:N31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C31:D31"/>
    <mergeCell ref="E31:F31"/>
    <mergeCell ref="G31:H31"/>
    <mergeCell ref="I31:J31"/>
    <mergeCell ref="K31:L31"/>
    <mergeCell ref="M29:N29"/>
    <mergeCell ref="O29:P29"/>
    <mergeCell ref="Q29:R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G29:H29"/>
    <mergeCell ref="I29:J29"/>
    <mergeCell ref="K29:L29"/>
    <mergeCell ref="M27:N27"/>
    <mergeCell ref="O27:P27"/>
    <mergeCell ref="Q27:R27"/>
    <mergeCell ref="C28:D28"/>
    <mergeCell ref="E28:F28"/>
    <mergeCell ref="G28:H28"/>
    <mergeCell ref="I28:J28"/>
    <mergeCell ref="K28:L28"/>
    <mergeCell ref="M28:N28"/>
    <mergeCell ref="O28:P28"/>
    <mergeCell ref="Q28:R28"/>
    <mergeCell ref="C27:D27"/>
    <mergeCell ref="E27:F27"/>
    <mergeCell ref="G27:H27"/>
    <mergeCell ref="I27:J27"/>
    <mergeCell ref="K27:L27"/>
    <mergeCell ref="M25:N25"/>
    <mergeCell ref="O25:P25"/>
    <mergeCell ref="Q25:R25"/>
    <mergeCell ref="C26:D26"/>
    <mergeCell ref="E26:F26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A22:B23"/>
    <mergeCell ref="A24:B24"/>
    <mergeCell ref="C18:D20"/>
    <mergeCell ref="C21:D21"/>
    <mergeCell ref="C22:D22"/>
    <mergeCell ref="C23:D23"/>
    <mergeCell ref="O22:P22"/>
    <mergeCell ref="Q22:R22"/>
    <mergeCell ref="E21:F21"/>
    <mergeCell ref="I21:J21"/>
    <mergeCell ref="K21:L21"/>
    <mergeCell ref="O21:P21"/>
    <mergeCell ref="Q21:R21"/>
    <mergeCell ref="E22:F22"/>
    <mergeCell ref="G22:H22"/>
    <mergeCell ref="I22:J22"/>
    <mergeCell ref="K22:L22"/>
    <mergeCell ref="M22:N22"/>
    <mergeCell ref="O23:P23"/>
    <mergeCell ref="Q23:R23"/>
    <mergeCell ref="C24:D24"/>
    <mergeCell ref="E24:F24"/>
    <mergeCell ref="G24:H24"/>
    <mergeCell ref="I24:J24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7:F7"/>
    <mergeCell ref="A8:F8"/>
    <mergeCell ref="E18:F20"/>
    <mergeCell ref="I18:J20"/>
    <mergeCell ref="L2:R2"/>
    <mergeCell ref="G3:I4"/>
    <mergeCell ref="J3:R3"/>
    <mergeCell ref="J4:L4"/>
    <mergeCell ref="M4:O4"/>
    <mergeCell ref="P4:R4"/>
    <mergeCell ref="A3:F4"/>
    <mergeCell ref="A5:F6"/>
    <mergeCell ref="G5:I5"/>
    <mergeCell ref="O17:R17"/>
    <mergeCell ref="A17:B21"/>
  </mergeCells>
  <phoneticPr fontId="4"/>
  <pageMargins left="0.78740157480314965" right="0.78740157480314965" top="0.78740157480314965" bottom="0.59055118110236227" header="0.51181102362204722" footer="0.31496062992125984"/>
  <pageSetup paperSize="9" firstPageNumber="19" orientation="portrait" useFirstPageNumber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6"/>
  <sheetViews>
    <sheetView view="pageBreakPreview" topLeftCell="A109" zoomScaleNormal="100" zoomScaleSheetLayoutView="100" workbookViewId="0">
      <selection activeCell="J105" sqref="J105"/>
    </sheetView>
  </sheetViews>
  <sheetFormatPr defaultRowHeight="13.5"/>
  <cols>
    <col min="1" max="9" width="9.5" customWidth="1"/>
    <col min="10" max="10" width="6" customWidth="1"/>
    <col min="12" max="15" width="9" style="225"/>
  </cols>
  <sheetData>
    <row r="1" spans="1:20" ht="12.75" customHeight="1">
      <c r="A1" s="143" t="s">
        <v>623</v>
      </c>
      <c r="J1" s="360"/>
      <c r="K1" s="360"/>
      <c r="L1" s="360"/>
      <c r="M1" s="361" t="s">
        <v>668</v>
      </c>
      <c r="N1" s="360"/>
      <c r="O1" s="360"/>
      <c r="P1" s="360"/>
      <c r="Q1" s="360"/>
      <c r="R1" s="360"/>
    </row>
    <row r="2" spans="1:20" ht="12.75" customHeight="1">
      <c r="J2" s="360"/>
      <c r="K2" s="360"/>
      <c r="L2" s="360"/>
      <c r="M2" s="360" t="s">
        <v>689</v>
      </c>
      <c r="N2" s="360"/>
      <c r="O2" s="360" t="s">
        <v>690</v>
      </c>
      <c r="P2" s="360"/>
      <c r="Q2" s="360"/>
      <c r="R2" s="360"/>
      <c r="S2" s="231"/>
      <c r="T2" s="231"/>
    </row>
    <row r="3" spans="1:20" ht="12.75" customHeight="1">
      <c r="J3" s="360"/>
      <c r="K3" s="360"/>
      <c r="L3" s="361" t="s">
        <v>667</v>
      </c>
      <c r="M3" s="360">
        <v>1436</v>
      </c>
      <c r="N3" s="361" t="s">
        <v>667</v>
      </c>
      <c r="O3" s="360">
        <v>1351</v>
      </c>
      <c r="P3" s="361"/>
      <c r="Q3" s="360"/>
      <c r="R3" s="360"/>
      <c r="T3" s="231"/>
    </row>
    <row r="4" spans="1:20" ht="12.75" customHeight="1">
      <c r="J4" s="360"/>
      <c r="K4" s="360"/>
      <c r="L4" s="360" t="s">
        <v>669</v>
      </c>
      <c r="M4" s="360">
        <v>1721</v>
      </c>
      <c r="N4" s="360" t="s">
        <v>669</v>
      </c>
      <c r="O4" s="360">
        <v>1646</v>
      </c>
      <c r="P4" s="361"/>
      <c r="Q4" s="360"/>
      <c r="R4" s="360"/>
      <c r="S4" s="231"/>
      <c r="T4" s="231"/>
    </row>
    <row r="5" spans="1:20" ht="12.75" customHeight="1">
      <c r="J5" s="360"/>
      <c r="K5" s="360"/>
      <c r="L5" s="360" t="s">
        <v>670</v>
      </c>
      <c r="M5" s="360">
        <v>1291</v>
      </c>
      <c r="N5" s="360" t="s">
        <v>670</v>
      </c>
      <c r="O5" s="360">
        <v>1240</v>
      </c>
      <c r="P5" s="362"/>
      <c r="Q5" s="360"/>
      <c r="R5" s="360"/>
      <c r="S5" s="231"/>
      <c r="T5" s="231"/>
    </row>
    <row r="6" spans="1:20" ht="12.75" customHeight="1">
      <c r="J6" s="360"/>
      <c r="K6" s="360"/>
      <c r="L6" s="360" t="s">
        <v>671</v>
      </c>
      <c r="M6" s="360">
        <v>1440</v>
      </c>
      <c r="N6" s="360" t="s">
        <v>671</v>
      </c>
      <c r="O6" s="360">
        <v>1250</v>
      </c>
      <c r="P6" s="362"/>
      <c r="Q6" s="360"/>
      <c r="R6" s="360"/>
      <c r="S6" s="231"/>
      <c r="T6" s="231"/>
    </row>
    <row r="7" spans="1:20" ht="12.75" customHeight="1">
      <c r="J7" s="360"/>
      <c r="K7" s="360"/>
      <c r="L7" s="360" t="s">
        <v>672</v>
      </c>
      <c r="M7" s="360">
        <v>2326</v>
      </c>
      <c r="N7" s="360" t="s">
        <v>672</v>
      </c>
      <c r="O7" s="360">
        <v>1206</v>
      </c>
      <c r="P7" s="362"/>
      <c r="Q7" s="360"/>
      <c r="R7" s="360"/>
      <c r="S7" s="231"/>
      <c r="T7" s="231"/>
    </row>
    <row r="8" spans="1:20" ht="12.75" customHeight="1">
      <c r="J8" s="360"/>
      <c r="K8" s="360"/>
      <c r="L8" s="360" t="s">
        <v>673</v>
      </c>
      <c r="M8" s="360">
        <v>1248</v>
      </c>
      <c r="N8" s="360" t="s">
        <v>673</v>
      </c>
      <c r="O8" s="360">
        <v>972</v>
      </c>
      <c r="P8" s="362"/>
      <c r="Q8" s="360"/>
      <c r="R8" s="360"/>
      <c r="S8" s="231"/>
      <c r="T8" s="231"/>
    </row>
    <row r="9" spans="1:20" ht="12.75" customHeight="1">
      <c r="J9" s="360"/>
      <c r="K9" s="360"/>
      <c r="L9" s="360" t="s">
        <v>674</v>
      </c>
      <c r="M9" s="360">
        <v>750</v>
      </c>
      <c r="N9" s="360" t="s">
        <v>674</v>
      </c>
      <c r="O9" s="360">
        <v>808</v>
      </c>
      <c r="P9" s="362"/>
      <c r="Q9" s="360"/>
      <c r="R9" s="360"/>
      <c r="S9" s="231"/>
      <c r="T9" s="231"/>
    </row>
    <row r="10" spans="1:20" ht="12.75" customHeight="1">
      <c r="J10" s="360"/>
      <c r="K10" s="360"/>
      <c r="L10" s="360" t="s">
        <v>675</v>
      </c>
      <c r="M10" s="360">
        <v>640</v>
      </c>
      <c r="N10" s="360" t="s">
        <v>675</v>
      </c>
      <c r="O10" s="360">
        <v>666</v>
      </c>
      <c r="P10" s="362"/>
      <c r="Q10" s="360"/>
      <c r="R10" s="360"/>
      <c r="S10" s="231"/>
      <c r="T10" s="231"/>
    </row>
    <row r="11" spans="1:20" ht="12.75" customHeight="1">
      <c r="J11" s="360"/>
      <c r="K11" s="360"/>
      <c r="L11" s="360" t="s">
        <v>676</v>
      </c>
      <c r="M11" s="360">
        <v>558</v>
      </c>
      <c r="N11" s="360" t="s">
        <v>676</v>
      </c>
      <c r="O11" s="360">
        <v>575</v>
      </c>
      <c r="P11" s="362"/>
      <c r="Q11" s="360"/>
      <c r="R11" s="360"/>
      <c r="S11" s="231"/>
      <c r="T11" s="231"/>
    </row>
    <row r="12" spans="1:20" ht="12.75" customHeight="1">
      <c r="J12" s="360"/>
      <c r="K12" s="360"/>
      <c r="L12" s="360" t="s">
        <v>677</v>
      </c>
      <c r="M12" s="360">
        <v>464</v>
      </c>
      <c r="N12" s="360" t="s">
        <v>677</v>
      </c>
      <c r="O12" s="360">
        <v>420</v>
      </c>
      <c r="P12" s="362"/>
      <c r="Q12" s="360"/>
      <c r="R12" s="360"/>
      <c r="S12" s="231"/>
      <c r="T12" s="231"/>
    </row>
    <row r="13" spans="1:20" ht="12.75" customHeight="1">
      <c r="J13" s="360"/>
      <c r="K13" s="360"/>
      <c r="L13" s="360" t="s">
        <v>678</v>
      </c>
      <c r="M13" s="360">
        <v>400</v>
      </c>
      <c r="N13" s="360" t="s">
        <v>678</v>
      </c>
      <c r="O13" s="360">
        <v>380</v>
      </c>
      <c r="P13" s="362"/>
      <c r="Q13" s="360"/>
      <c r="R13" s="360"/>
      <c r="S13" s="231"/>
      <c r="T13" s="231"/>
    </row>
    <row r="14" spans="1:20" ht="12.75" customHeight="1">
      <c r="J14" s="360"/>
      <c r="K14" s="360"/>
      <c r="L14" s="360" t="s">
        <v>679</v>
      </c>
      <c r="M14" s="360">
        <v>314</v>
      </c>
      <c r="N14" s="360" t="s">
        <v>679</v>
      </c>
      <c r="O14" s="360">
        <v>301</v>
      </c>
      <c r="P14" s="362"/>
      <c r="Q14" s="360"/>
      <c r="R14" s="360"/>
      <c r="S14" s="231"/>
      <c r="T14" s="231"/>
    </row>
    <row r="15" spans="1:20" ht="12.75" customHeight="1">
      <c r="J15" s="360"/>
      <c r="K15" s="360"/>
      <c r="L15" s="360" t="s">
        <v>680</v>
      </c>
      <c r="M15" s="360">
        <v>262</v>
      </c>
      <c r="N15" s="360" t="s">
        <v>680</v>
      </c>
      <c r="O15" s="360">
        <v>230</v>
      </c>
      <c r="P15" s="362"/>
      <c r="Q15" s="360"/>
      <c r="R15" s="360"/>
      <c r="S15" s="231"/>
      <c r="T15" s="231"/>
    </row>
    <row r="16" spans="1:20" ht="12.75" customHeight="1">
      <c r="J16" s="360"/>
      <c r="K16" s="360"/>
      <c r="L16" s="360" t="s">
        <v>681</v>
      </c>
      <c r="M16" s="360">
        <v>156</v>
      </c>
      <c r="N16" s="360" t="s">
        <v>681</v>
      </c>
      <c r="O16" s="360">
        <v>187</v>
      </c>
      <c r="P16" s="362"/>
      <c r="Q16" s="360"/>
      <c r="R16" s="360"/>
      <c r="S16" s="231"/>
      <c r="T16" s="231"/>
    </row>
    <row r="17" spans="10:20" ht="12.75" customHeight="1">
      <c r="J17" s="360"/>
      <c r="K17" s="360"/>
      <c r="L17" s="360" t="s">
        <v>682</v>
      </c>
      <c r="M17" s="360">
        <v>133</v>
      </c>
      <c r="N17" s="360" t="s">
        <v>682</v>
      </c>
      <c r="O17" s="360">
        <v>143</v>
      </c>
      <c r="P17" s="362"/>
      <c r="Q17" s="360"/>
      <c r="R17" s="360"/>
      <c r="S17" s="231"/>
      <c r="T17" s="231"/>
    </row>
    <row r="18" spans="10:20" ht="12.75" customHeight="1">
      <c r="J18" s="360"/>
      <c r="K18" s="360"/>
      <c r="L18" s="360" t="s">
        <v>683</v>
      </c>
      <c r="M18" s="360">
        <v>73</v>
      </c>
      <c r="N18" s="360" t="s">
        <v>683</v>
      </c>
      <c r="O18" s="360">
        <v>88</v>
      </c>
      <c r="P18" s="362"/>
      <c r="Q18" s="360"/>
      <c r="R18" s="360"/>
      <c r="S18" s="231"/>
      <c r="T18" s="231"/>
    </row>
    <row r="19" spans="10:20" ht="12.75" customHeight="1">
      <c r="J19" s="360"/>
      <c r="K19" s="360"/>
      <c r="L19" s="360" t="s">
        <v>684</v>
      </c>
      <c r="M19" s="360">
        <v>28</v>
      </c>
      <c r="N19" s="360" t="s">
        <v>684</v>
      </c>
      <c r="O19" s="360">
        <v>51</v>
      </c>
      <c r="P19" s="362"/>
      <c r="Q19" s="360"/>
      <c r="R19" s="360"/>
      <c r="S19" s="231"/>
      <c r="T19" s="231"/>
    </row>
    <row r="20" spans="10:20" ht="12.75" customHeight="1">
      <c r="J20" s="360"/>
      <c r="K20" s="360"/>
      <c r="L20" s="360" t="s">
        <v>685</v>
      </c>
      <c r="M20" s="360">
        <v>7</v>
      </c>
      <c r="N20" s="360" t="s">
        <v>685</v>
      </c>
      <c r="O20" s="360">
        <v>8</v>
      </c>
      <c r="P20" s="362"/>
      <c r="Q20" s="360"/>
      <c r="R20" s="360"/>
      <c r="S20" s="231"/>
      <c r="T20" s="231"/>
    </row>
    <row r="21" spans="10:20" ht="12.75" customHeight="1">
      <c r="J21" s="360"/>
      <c r="K21" s="360"/>
      <c r="L21" s="360" t="s">
        <v>686</v>
      </c>
      <c r="M21" s="360"/>
      <c r="N21" s="360" t="s">
        <v>686</v>
      </c>
      <c r="O21" s="360">
        <v>1</v>
      </c>
      <c r="P21" s="362"/>
      <c r="Q21" s="360"/>
      <c r="R21" s="360"/>
      <c r="S21" s="231"/>
      <c r="T21" s="231"/>
    </row>
    <row r="22" spans="10:20" ht="12.75" customHeight="1">
      <c r="J22" s="360"/>
      <c r="K22" s="360"/>
      <c r="L22" s="360" t="s">
        <v>687</v>
      </c>
      <c r="M22" s="360"/>
      <c r="N22" s="360" t="s">
        <v>687</v>
      </c>
      <c r="O22" s="360">
        <v>1</v>
      </c>
      <c r="P22" s="362"/>
      <c r="Q22" s="360"/>
      <c r="R22" s="360"/>
      <c r="S22" s="231"/>
      <c r="T22" s="231"/>
    </row>
    <row r="23" spans="10:20" ht="12.75" customHeight="1">
      <c r="J23" s="360"/>
      <c r="K23" s="360"/>
      <c r="L23" s="360" t="s">
        <v>688</v>
      </c>
      <c r="M23" s="360"/>
      <c r="N23" s="360" t="s">
        <v>688</v>
      </c>
      <c r="O23" s="360"/>
      <c r="P23" s="361"/>
      <c r="Q23" s="360"/>
      <c r="R23" s="360"/>
      <c r="S23" s="231"/>
      <c r="T23" s="231"/>
    </row>
    <row r="24" spans="10:20" ht="12.75" customHeight="1">
      <c r="J24" s="360"/>
      <c r="K24" s="360"/>
      <c r="L24" s="360"/>
      <c r="M24" s="360">
        <f>SUM(M3:M23)</f>
        <v>13247</v>
      </c>
      <c r="N24" s="360"/>
      <c r="O24" s="360">
        <f>SUM(O3:O23)</f>
        <v>11524</v>
      </c>
      <c r="P24" s="360"/>
      <c r="Q24" s="360"/>
      <c r="R24" s="360"/>
      <c r="S24" s="231"/>
    </row>
    <row r="25" spans="10:20" ht="12.75" customHeight="1">
      <c r="J25" s="360"/>
      <c r="K25" s="360"/>
      <c r="L25" s="360"/>
      <c r="M25" s="360"/>
      <c r="N25" s="360"/>
      <c r="O25" s="360"/>
      <c r="P25" s="360"/>
      <c r="Q25" s="360"/>
      <c r="R25" s="360"/>
      <c r="S25" s="231"/>
    </row>
    <row r="26" spans="10:20" ht="12.75" customHeight="1">
      <c r="J26" s="360"/>
      <c r="K26" s="360"/>
      <c r="L26" s="360"/>
      <c r="M26" s="360"/>
      <c r="N26" s="360"/>
      <c r="O26" s="360"/>
      <c r="P26" s="360"/>
      <c r="Q26" s="360"/>
      <c r="R26" s="360"/>
      <c r="S26" s="231"/>
    </row>
    <row r="27" spans="10:20" ht="12.75" customHeight="1">
      <c r="J27" s="360"/>
      <c r="K27" s="360"/>
      <c r="L27" s="360"/>
      <c r="M27" s="360"/>
      <c r="N27" s="360"/>
      <c r="O27" s="360"/>
      <c r="P27" s="360"/>
      <c r="Q27" s="360"/>
      <c r="R27" s="360"/>
    </row>
    <row r="28" spans="10:20" ht="12.75" customHeight="1">
      <c r="J28" s="360"/>
      <c r="K28" s="360"/>
      <c r="L28" s="360"/>
      <c r="M28" s="360"/>
      <c r="N28" s="360"/>
      <c r="O28" s="360"/>
      <c r="P28" s="360"/>
      <c r="Q28" s="360"/>
      <c r="R28" s="360"/>
    </row>
    <row r="29" spans="10:20" ht="12.75" customHeight="1">
      <c r="J29" s="360"/>
      <c r="K29" s="360"/>
      <c r="L29" s="360"/>
      <c r="M29" s="360"/>
      <c r="N29" s="360"/>
      <c r="O29" s="360"/>
      <c r="P29" s="360"/>
      <c r="Q29" s="360"/>
      <c r="R29" s="360"/>
    </row>
    <row r="30" spans="10:20" ht="12.75" customHeight="1">
      <c r="J30" s="360"/>
      <c r="K30" s="360"/>
      <c r="L30" s="360"/>
      <c r="M30" s="360"/>
      <c r="N30" s="360"/>
      <c r="O30" s="360"/>
      <c r="P30" s="360"/>
      <c r="Q30" s="360"/>
      <c r="R30" s="360"/>
    </row>
    <row r="31" spans="10:20" ht="12.75" customHeight="1">
      <c r="J31" s="360"/>
      <c r="K31" s="360"/>
      <c r="L31" s="360"/>
      <c r="M31" s="360"/>
      <c r="N31" s="360"/>
      <c r="O31" s="360"/>
      <c r="P31" s="360"/>
      <c r="Q31" s="360"/>
      <c r="R31" s="360"/>
    </row>
    <row r="32" spans="10:20" ht="12.75" customHeight="1">
      <c r="J32" s="360"/>
      <c r="K32" s="360"/>
      <c r="L32" s="360"/>
      <c r="M32" s="360"/>
      <c r="N32" s="360"/>
      <c r="O32" s="360"/>
      <c r="P32" s="360"/>
      <c r="Q32" s="360"/>
      <c r="R32" s="360"/>
    </row>
    <row r="33" spans="10:18" ht="12.75" customHeight="1">
      <c r="J33" s="360"/>
      <c r="K33" s="360"/>
      <c r="L33" s="360"/>
      <c r="M33" s="360"/>
      <c r="N33" s="360"/>
      <c r="O33" s="360"/>
      <c r="P33" s="360"/>
      <c r="Q33" s="360"/>
      <c r="R33" s="360"/>
    </row>
    <row r="34" spans="10:18" ht="12.75" customHeight="1">
      <c r="J34" s="360"/>
      <c r="K34" s="360"/>
      <c r="L34" s="360"/>
      <c r="M34" s="360" t="s">
        <v>693</v>
      </c>
      <c r="N34" s="360"/>
      <c r="O34" s="360"/>
      <c r="P34" s="360"/>
      <c r="Q34" s="360"/>
      <c r="R34" s="360"/>
    </row>
    <row r="35" spans="10:18" ht="12.75" customHeight="1">
      <c r="J35" s="360"/>
      <c r="K35" s="360"/>
      <c r="L35" s="360"/>
      <c r="M35" s="360" t="s">
        <v>689</v>
      </c>
      <c r="N35" s="360"/>
      <c r="O35" s="360" t="s">
        <v>690</v>
      </c>
      <c r="P35" s="360"/>
      <c r="Q35" s="360"/>
      <c r="R35" s="360"/>
    </row>
    <row r="36" spans="10:18" ht="12.75" customHeight="1">
      <c r="J36" s="360"/>
      <c r="K36" s="360"/>
      <c r="L36" s="361" t="s">
        <v>691</v>
      </c>
      <c r="M36" s="360">
        <v>1196</v>
      </c>
      <c r="N36" s="361" t="s">
        <v>692</v>
      </c>
      <c r="O36" s="360">
        <v>1074</v>
      </c>
      <c r="P36" s="360"/>
      <c r="Q36" s="360"/>
      <c r="R36" s="360"/>
    </row>
    <row r="37" spans="10:18" ht="12.75" customHeight="1">
      <c r="J37" s="360"/>
      <c r="K37" s="360"/>
      <c r="L37" s="360" t="s">
        <v>694</v>
      </c>
      <c r="M37" s="360">
        <v>1085</v>
      </c>
      <c r="N37" s="361" t="s">
        <v>695</v>
      </c>
      <c r="O37" s="360">
        <v>985</v>
      </c>
      <c r="P37" s="360"/>
      <c r="Q37" s="360"/>
      <c r="R37" s="360"/>
    </row>
    <row r="38" spans="10:18" ht="12.75" customHeight="1">
      <c r="J38" s="360"/>
      <c r="K38" s="360"/>
      <c r="L38" s="360" t="s">
        <v>696</v>
      </c>
      <c r="M38" s="360">
        <v>1106</v>
      </c>
      <c r="N38" s="362" t="s">
        <v>696</v>
      </c>
      <c r="O38" s="360">
        <v>1116</v>
      </c>
      <c r="P38" s="360"/>
      <c r="Q38" s="360"/>
      <c r="R38" s="360"/>
    </row>
    <row r="39" spans="10:18" ht="12.75" customHeight="1">
      <c r="J39" s="360"/>
      <c r="K39" s="360"/>
      <c r="L39" s="360" t="s">
        <v>697</v>
      </c>
      <c r="M39" s="360">
        <v>1016</v>
      </c>
      <c r="N39" s="362" t="s">
        <v>697</v>
      </c>
      <c r="O39" s="360">
        <v>953</v>
      </c>
      <c r="P39" s="360"/>
      <c r="Q39" s="360"/>
      <c r="R39" s="360"/>
    </row>
    <row r="40" spans="10:18" ht="12.75" customHeight="1">
      <c r="J40" s="360"/>
      <c r="K40" s="360"/>
      <c r="L40" s="360" t="s">
        <v>698</v>
      </c>
      <c r="M40" s="360">
        <v>1103</v>
      </c>
      <c r="N40" s="362" t="s">
        <v>698</v>
      </c>
      <c r="O40" s="360">
        <v>998</v>
      </c>
      <c r="P40" s="360"/>
      <c r="Q40" s="360"/>
      <c r="R40" s="360"/>
    </row>
    <row r="41" spans="10:18" ht="12.75" customHeight="1">
      <c r="J41" s="360"/>
      <c r="K41" s="360"/>
      <c r="L41" s="360" t="s">
        <v>699</v>
      </c>
      <c r="M41" s="360">
        <v>1231</v>
      </c>
      <c r="N41" s="362" t="s">
        <v>699</v>
      </c>
      <c r="O41" s="360">
        <v>1224</v>
      </c>
      <c r="P41" s="360"/>
      <c r="Q41" s="360"/>
      <c r="R41" s="360"/>
    </row>
    <row r="42" spans="10:18" ht="12.75" customHeight="1">
      <c r="J42" s="360"/>
      <c r="K42" s="360"/>
      <c r="L42" s="360" t="s">
        <v>700</v>
      </c>
      <c r="M42" s="360">
        <v>899</v>
      </c>
      <c r="N42" s="362" t="s">
        <v>700</v>
      </c>
      <c r="O42" s="360">
        <v>1073</v>
      </c>
      <c r="P42" s="360"/>
      <c r="Q42" s="360"/>
      <c r="R42" s="360"/>
    </row>
    <row r="43" spans="10:18" ht="12.75" customHeight="1">
      <c r="J43" s="360"/>
      <c r="K43" s="360"/>
      <c r="L43" s="360" t="s">
        <v>701</v>
      </c>
      <c r="M43" s="360">
        <v>994</v>
      </c>
      <c r="N43" s="362" t="s">
        <v>701</v>
      </c>
      <c r="O43" s="360">
        <v>1084</v>
      </c>
      <c r="P43" s="360"/>
      <c r="Q43" s="360"/>
      <c r="R43" s="360"/>
    </row>
    <row r="44" spans="10:18" ht="12.75" customHeight="1">
      <c r="J44" s="360"/>
      <c r="K44" s="360"/>
      <c r="L44" s="360" t="s">
        <v>702</v>
      </c>
      <c r="M44" s="360">
        <v>1116</v>
      </c>
      <c r="N44" s="362" t="s">
        <v>702</v>
      </c>
      <c r="O44" s="360">
        <v>949</v>
      </c>
      <c r="P44" s="360"/>
      <c r="Q44" s="360"/>
      <c r="R44" s="360"/>
    </row>
    <row r="45" spans="10:18" ht="12.75" customHeight="1">
      <c r="J45" s="360"/>
      <c r="K45" s="360"/>
      <c r="L45" s="360" t="s">
        <v>703</v>
      </c>
      <c r="M45" s="360">
        <v>909</v>
      </c>
      <c r="N45" s="362" t="s">
        <v>703</v>
      </c>
      <c r="O45" s="360">
        <v>837</v>
      </c>
      <c r="P45" s="360"/>
      <c r="Q45" s="360"/>
      <c r="R45" s="360"/>
    </row>
    <row r="46" spans="10:18" ht="12.75" customHeight="1">
      <c r="J46" s="360"/>
      <c r="K46" s="360"/>
      <c r="L46" s="360" t="s">
        <v>704</v>
      </c>
      <c r="M46" s="360">
        <v>599</v>
      </c>
      <c r="N46" s="362" t="s">
        <v>704</v>
      </c>
      <c r="O46" s="360">
        <v>686</v>
      </c>
      <c r="P46" s="360"/>
      <c r="Q46" s="360"/>
      <c r="R46" s="360"/>
    </row>
    <row r="47" spans="10:18" ht="12.75" customHeight="1">
      <c r="J47" s="360"/>
      <c r="K47" s="360"/>
      <c r="L47" s="360" t="s">
        <v>705</v>
      </c>
      <c r="M47" s="360">
        <v>493</v>
      </c>
      <c r="N47" s="362" t="s">
        <v>705</v>
      </c>
      <c r="O47" s="360">
        <v>568</v>
      </c>
      <c r="P47" s="360"/>
      <c r="Q47" s="360"/>
      <c r="R47" s="360"/>
    </row>
    <row r="48" spans="10:18" ht="12.75" customHeight="1">
      <c r="J48" s="360"/>
      <c r="K48" s="360"/>
      <c r="L48" s="360" t="s">
        <v>706</v>
      </c>
      <c r="M48" s="360">
        <v>428</v>
      </c>
      <c r="N48" s="362" t="s">
        <v>706</v>
      </c>
      <c r="O48" s="360">
        <v>456</v>
      </c>
      <c r="P48" s="360"/>
      <c r="Q48" s="360"/>
      <c r="R48" s="360"/>
    </row>
    <row r="49" spans="10:18" ht="12.75" customHeight="1">
      <c r="J49" s="360"/>
      <c r="K49" s="360"/>
      <c r="L49" s="360" t="s">
        <v>707</v>
      </c>
      <c r="M49" s="360">
        <v>338</v>
      </c>
      <c r="N49" s="362" t="s">
        <v>707</v>
      </c>
      <c r="O49" s="360">
        <v>331</v>
      </c>
      <c r="P49" s="360"/>
      <c r="Q49" s="360"/>
      <c r="R49" s="360"/>
    </row>
    <row r="50" spans="10:18" ht="12.75" customHeight="1">
      <c r="J50" s="360"/>
      <c r="K50" s="360"/>
      <c r="L50" s="360" t="s">
        <v>708</v>
      </c>
      <c r="M50" s="360">
        <v>221</v>
      </c>
      <c r="N50" s="362" t="s">
        <v>708</v>
      </c>
      <c r="O50" s="360">
        <v>247</v>
      </c>
      <c r="P50" s="360"/>
      <c r="Q50" s="360"/>
      <c r="R50" s="360"/>
    </row>
    <row r="51" spans="10:18" ht="12.75" customHeight="1">
      <c r="J51" s="360"/>
      <c r="K51" s="360"/>
      <c r="L51" s="360" t="s">
        <v>709</v>
      </c>
      <c r="M51" s="360">
        <v>143</v>
      </c>
      <c r="N51" s="362" t="s">
        <v>709</v>
      </c>
      <c r="O51" s="360">
        <v>172</v>
      </c>
      <c r="P51" s="360"/>
      <c r="Q51" s="360"/>
      <c r="R51" s="360"/>
    </row>
    <row r="52" spans="10:18" ht="12.75" customHeight="1">
      <c r="J52" s="360"/>
      <c r="K52" s="360"/>
      <c r="L52" s="360" t="s">
        <v>710</v>
      </c>
      <c r="M52" s="360">
        <v>64</v>
      </c>
      <c r="N52" s="362" t="s">
        <v>710</v>
      </c>
      <c r="O52" s="360">
        <v>83</v>
      </c>
      <c r="P52" s="360"/>
      <c r="Q52" s="360"/>
      <c r="R52" s="360"/>
    </row>
    <row r="53" spans="10:18" ht="12.75" customHeight="1">
      <c r="J53" s="360"/>
      <c r="K53" s="360"/>
      <c r="L53" s="360" t="s">
        <v>711</v>
      </c>
      <c r="M53" s="360">
        <v>18</v>
      </c>
      <c r="N53" s="362" t="s">
        <v>711</v>
      </c>
      <c r="O53" s="360">
        <v>40</v>
      </c>
      <c r="P53" s="360"/>
      <c r="Q53" s="360"/>
      <c r="R53" s="360"/>
    </row>
    <row r="54" spans="10:18" ht="12.75" customHeight="1">
      <c r="J54" s="360"/>
      <c r="K54" s="360"/>
      <c r="L54" s="360" t="s">
        <v>712</v>
      </c>
      <c r="M54" s="360">
        <v>4</v>
      </c>
      <c r="N54" s="362" t="s">
        <v>712</v>
      </c>
      <c r="O54" s="360">
        <v>9</v>
      </c>
      <c r="P54" s="360"/>
      <c r="Q54" s="360"/>
      <c r="R54" s="360"/>
    </row>
    <row r="55" spans="10:18" ht="12.75" customHeight="1">
      <c r="J55" s="360"/>
      <c r="K55" s="360"/>
      <c r="L55" s="360" t="s">
        <v>713</v>
      </c>
      <c r="M55" s="360">
        <v>1</v>
      </c>
      <c r="N55" s="362" t="s">
        <v>713</v>
      </c>
      <c r="O55" s="360">
        <v>4</v>
      </c>
      <c r="P55" s="360"/>
      <c r="Q55" s="360"/>
      <c r="R55" s="360"/>
    </row>
    <row r="56" spans="10:18" ht="12.75" customHeight="1">
      <c r="J56" s="360"/>
      <c r="K56" s="360"/>
      <c r="L56" s="360" t="s">
        <v>714</v>
      </c>
      <c r="M56" s="360"/>
      <c r="N56" s="361" t="s">
        <v>715</v>
      </c>
      <c r="O56" s="360"/>
      <c r="P56" s="360"/>
      <c r="Q56" s="360"/>
      <c r="R56" s="360"/>
    </row>
    <row r="57" spans="10:18" ht="12.75" customHeight="1">
      <c r="J57" s="360"/>
      <c r="K57" s="360"/>
      <c r="L57" s="360"/>
      <c r="M57" s="360">
        <f>SUM(M36:M56)</f>
        <v>12964</v>
      </c>
      <c r="N57" s="360"/>
      <c r="O57" s="360">
        <f>SUM(O36:O56)</f>
        <v>12889</v>
      </c>
      <c r="P57" s="360"/>
      <c r="Q57" s="360"/>
      <c r="R57" s="360"/>
    </row>
    <row r="58" spans="10:18" ht="12.75" customHeight="1">
      <c r="J58" s="360"/>
      <c r="K58" s="360"/>
      <c r="L58" s="360"/>
      <c r="M58" s="360"/>
      <c r="N58" s="360"/>
      <c r="O58" s="360"/>
      <c r="P58" s="360"/>
      <c r="Q58" s="360"/>
      <c r="R58" s="360"/>
    </row>
    <row r="59" spans="10:18" ht="12.75" customHeight="1">
      <c r="J59" s="360"/>
      <c r="K59" s="360"/>
      <c r="L59" s="360"/>
      <c r="M59" s="360"/>
      <c r="N59" s="360"/>
      <c r="O59" s="360"/>
      <c r="P59" s="360"/>
      <c r="Q59" s="360"/>
      <c r="R59" s="360"/>
    </row>
    <row r="60" spans="10:18" ht="12.75" customHeight="1">
      <c r="J60" s="360"/>
      <c r="K60" s="360"/>
      <c r="L60" s="360"/>
      <c r="M60" s="360"/>
      <c r="N60" s="360"/>
      <c r="O60" s="360"/>
      <c r="P60" s="360"/>
      <c r="Q60" s="360"/>
      <c r="R60" s="360"/>
    </row>
    <row r="61" spans="10:18" ht="12.75" customHeight="1">
      <c r="J61" s="360"/>
      <c r="K61" s="360"/>
      <c r="L61" s="360"/>
      <c r="M61" s="360"/>
      <c r="N61" s="360"/>
      <c r="O61" s="360"/>
      <c r="P61" s="360"/>
      <c r="Q61" s="360"/>
      <c r="R61" s="360"/>
    </row>
    <row r="62" spans="10:18" ht="12.75" customHeight="1">
      <c r="J62" s="360"/>
      <c r="K62" s="360"/>
      <c r="L62" s="360"/>
      <c r="M62" s="360"/>
      <c r="N62" s="360"/>
      <c r="O62" s="360"/>
      <c r="P62" s="360"/>
      <c r="Q62" s="360"/>
      <c r="R62" s="360"/>
    </row>
    <row r="63" spans="10:18" ht="12.75" customHeight="1">
      <c r="J63" s="360"/>
      <c r="K63" s="360"/>
      <c r="L63" s="360"/>
      <c r="M63" s="360"/>
      <c r="N63" s="360"/>
      <c r="O63" s="360"/>
      <c r="P63" s="360"/>
      <c r="Q63" s="360"/>
      <c r="R63" s="360"/>
    </row>
    <row r="64" spans="10:18" ht="12.75" customHeight="1">
      <c r="J64" s="360"/>
      <c r="K64" s="360"/>
      <c r="L64" s="360"/>
      <c r="M64" s="360"/>
      <c r="N64" s="360"/>
      <c r="O64" s="360"/>
      <c r="P64" s="360"/>
      <c r="Q64" s="360"/>
      <c r="R64" s="360"/>
    </row>
    <row r="65" spans="10:18" ht="12.75" customHeight="1">
      <c r="J65" s="360"/>
      <c r="K65" s="360"/>
      <c r="L65" s="360"/>
      <c r="M65" s="360"/>
      <c r="N65" s="360"/>
      <c r="O65" s="360"/>
      <c r="P65" s="360"/>
      <c r="Q65" s="360"/>
      <c r="R65" s="360"/>
    </row>
    <row r="66" spans="10:18" ht="12.75" customHeight="1">
      <c r="J66" s="360"/>
      <c r="K66" s="360"/>
      <c r="L66" s="360"/>
      <c r="M66" s="361" t="s">
        <v>716</v>
      </c>
      <c r="N66" s="360"/>
      <c r="O66" s="360"/>
      <c r="P66" s="360"/>
      <c r="Q66" s="360"/>
      <c r="R66" s="360"/>
    </row>
    <row r="67" spans="10:18" ht="12.75" customHeight="1">
      <c r="J67" s="360"/>
      <c r="K67" s="360"/>
      <c r="L67" s="360"/>
      <c r="M67" s="360" t="s">
        <v>689</v>
      </c>
      <c r="N67" s="360"/>
      <c r="O67" s="360" t="s">
        <v>690</v>
      </c>
      <c r="P67" s="360"/>
      <c r="Q67" s="360"/>
      <c r="R67" s="360"/>
    </row>
    <row r="68" spans="10:18" ht="12.75" customHeight="1">
      <c r="J68" s="360"/>
      <c r="K68" s="360"/>
      <c r="L68" s="361" t="s">
        <v>691</v>
      </c>
      <c r="M68" s="360">
        <v>509</v>
      </c>
      <c r="N68" s="361" t="s">
        <v>692</v>
      </c>
      <c r="O68" s="360">
        <v>550</v>
      </c>
      <c r="P68" s="360"/>
      <c r="Q68" s="360"/>
      <c r="R68" s="360"/>
    </row>
    <row r="69" spans="10:18" ht="12.75" customHeight="1">
      <c r="J69" s="360"/>
      <c r="K69" s="360"/>
      <c r="L69" s="360" t="s">
        <v>694</v>
      </c>
      <c r="M69" s="360">
        <v>616</v>
      </c>
      <c r="N69" s="361" t="s">
        <v>695</v>
      </c>
      <c r="O69" s="360">
        <v>559</v>
      </c>
      <c r="P69" s="360"/>
      <c r="Q69" s="360"/>
      <c r="R69" s="360"/>
    </row>
    <row r="70" spans="10:18" ht="12.75" customHeight="1">
      <c r="J70" s="360"/>
      <c r="K70" s="360"/>
      <c r="L70" s="360" t="s">
        <v>696</v>
      </c>
      <c r="M70" s="360">
        <v>720</v>
      </c>
      <c r="N70" s="362" t="s">
        <v>696</v>
      </c>
      <c r="O70" s="360">
        <v>652</v>
      </c>
      <c r="P70" s="360"/>
      <c r="Q70" s="360"/>
      <c r="R70" s="360"/>
    </row>
    <row r="71" spans="10:18" ht="12.75" customHeight="1">
      <c r="J71" s="360"/>
      <c r="K71" s="360"/>
      <c r="L71" s="360" t="s">
        <v>697</v>
      </c>
      <c r="M71" s="360">
        <v>772</v>
      </c>
      <c r="N71" s="362" t="s">
        <v>697</v>
      </c>
      <c r="O71" s="360">
        <v>652</v>
      </c>
      <c r="P71" s="360"/>
      <c r="Q71" s="360"/>
      <c r="R71" s="360"/>
    </row>
    <row r="72" spans="10:18" ht="12.75" customHeight="1">
      <c r="J72" s="360"/>
      <c r="K72" s="360"/>
      <c r="L72" s="360" t="s">
        <v>698</v>
      </c>
      <c r="M72" s="360">
        <v>717</v>
      </c>
      <c r="N72" s="362" t="s">
        <v>698</v>
      </c>
      <c r="O72" s="360">
        <v>502</v>
      </c>
      <c r="P72" s="360"/>
      <c r="Q72" s="360"/>
      <c r="R72" s="360"/>
    </row>
    <row r="73" spans="10:18" ht="12.75" customHeight="1">
      <c r="J73" s="360"/>
      <c r="K73" s="360"/>
      <c r="L73" s="360" t="s">
        <v>699</v>
      </c>
      <c r="M73" s="360">
        <v>756</v>
      </c>
      <c r="N73" s="362" t="s">
        <v>699</v>
      </c>
      <c r="O73" s="360">
        <v>691</v>
      </c>
      <c r="P73" s="360"/>
      <c r="Q73" s="360"/>
      <c r="R73" s="360"/>
    </row>
    <row r="74" spans="10:18" ht="12.75" customHeight="1">
      <c r="J74" s="360"/>
      <c r="K74" s="360"/>
      <c r="L74" s="360" t="s">
        <v>700</v>
      </c>
      <c r="M74" s="360">
        <v>710</v>
      </c>
      <c r="N74" s="362" t="s">
        <v>700</v>
      </c>
      <c r="O74" s="360">
        <v>690</v>
      </c>
      <c r="P74" s="360"/>
      <c r="Q74" s="360"/>
      <c r="R74" s="360"/>
    </row>
    <row r="75" spans="10:18" ht="12.75" customHeight="1">
      <c r="J75" s="360"/>
      <c r="K75" s="360"/>
      <c r="L75" s="360" t="s">
        <v>701</v>
      </c>
      <c r="M75" s="360">
        <v>799</v>
      </c>
      <c r="N75" s="362" t="s">
        <v>701</v>
      </c>
      <c r="O75" s="360">
        <v>807</v>
      </c>
      <c r="P75" s="360"/>
      <c r="Q75" s="360"/>
      <c r="R75" s="360"/>
    </row>
    <row r="76" spans="10:18" ht="12.75" customHeight="1">
      <c r="J76" s="360"/>
      <c r="K76" s="360"/>
      <c r="L76" s="360" t="s">
        <v>702</v>
      </c>
      <c r="M76" s="360">
        <v>781</v>
      </c>
      <c r="N76" s="362" t="s">
        <v>702</v>
      </c>
      <c r="O76" s="360">
        <v>750</v>
      </c>
      <c r="P76" s="360"/>
      <c r="Q76" s="360"/>
      <c r="R76" s="360"/>
    </row>
    <row r="77" spans="10:18" ht="12.75" customHeight="1">
      <c r="J77" s="360"/>
      <c r="K77" s="360"/>
      <c r="L77" s="360" t="s">
        <v>703</v>
      </c>
      <c r="M77" s="360">
        <v>863</v>
      </c>
      <c r="N77" s="362" t="s">
        <v>703</v>
      </c>
      <c r="O77" s="360">
        <v>892</v>
      </c>
      <c r="P77" s="360"/>
      <c r="Q77" s="360"/>
      <c r="R77" s="360"/>
    </row>
    <row r="78" spans="10:18" ht="12.75" customHeight="1">
      <c r="J78" s="360"/>
      <c r="K78" s="360"/>
      <c r="L78" s="360" t="s">
        <v>704</v>
      </c>
      <c r="M78" s="360">
        <v>982</v>
      </c>
      <c r="N78" s="362" t="s">
        <v>704</v>
      </c>
      <c r="O78" s="360">
        <v>1018</v>
      </c>
      <c r="P78" s="360"/>
      <c r="Q78" s="360"/>
      <c r="R78" s="360"/>
    </row>
    <row r="79" spans="10:18" ht="12.75" customHeight="1">
      <c r="J79" s="360"/>
      <c r="K79" s="360"/>
      <c r="L79" s="360" t="s">
        <v>705</v>
      </c>
      <c r="M79" s="360">
        <v>699</v>
      </c>
      <c r="N79" s="362" t="s">
        <v>705</v>
      </c>
      <c r="O79" s="360">
        <v>829</v>
      </c>
      <c r="P79" s="360"/>
      <c r="Q79" s="360"/>
      <c r="R79" s="360"/>
    </row>
    <row r="80" spans="10:18" ht="12.75" customHeight="1">
      <c r="J80" s="360"/>
      <c r="K80" s="360"/>
      <c r="L80" s="360" t="s">
        <v>706</v>
      </c>
      <c r="M80" s="360">
        <v>755</v>
      </c>
      <c r="N80" s="362" t="s">
        <v>706</v>
      </c>
      <c r="O80" s="360">
        <v>899</v>
      </c>
      <c r="P80" s="360"/>
      <c r="Q80" s="360"/>
      <c r="R80" s="360"/>
    </row>
    <row r="81" spans="10:18" ht="12.75" customHeight="1">
      <c r="J81" s="360"/>
      <c r="K81" s="360"/>
      <c r="L81" s="360" t="s">
        <v>707</v>
      </c>
      <c r="M81" s="360">
        <v>815</v>
      </c>
      <c r="N81" s="362" t="s">
        <v>707</v>
      </c>
      <c r="O81" s="360">
        <v>765</v>
      </c>
      <c r="P81" s="360"/>
      <c r="Q81" s="360"/>
      <c r="R81" s="360"/>
    </row>
    <row r="82" spans="10:18" ht="12.75" customHeight="1">
      <c r="J82" s="360"/>
      <c r="K82" s="360"/>
      <c r="L82" s="360" t="s">
        <v>708</v>
      </c>
      <c r="M82" s="360">
        <v>608</v>
      </c>
      <c r="N82" s="362" t="s">
        <v>708</v>
      </c>
      <c r="O82" s="360">
        <v>673</v>
      </c>
      <c r="P82" s="360"/>
      <c r="Q82" s="360"/>
      <c r="R82" s="360"/>
    </row>
    <row r="83" spans="10:18" ht="12.75" customHeight="1">
      <c r="J83" s="360"/>
      <c r="K83" s="360"/>
      <c r="L83" s="360" t="s">
        <v>709</v>
      </c>
      <c r="M83" s="360">
        <v>321</v>
      </c>
      <c r="N83" s="362" t="s">
        <v>709</v>
      </c>
      <c r="O83" s="360">
        <v>521</v>
      </c>
      <c r="P83" s="360"/>
      <c r="Q83" s="360"/>
      <c r="R83" s="360"/>
    </row>
    <row r="84" spans="10:18" ht="12.75" customHeight="1">
      <c r="J84" s="360"/>
      <c r="K84" s="360"/>
      <c r="L84" s="360" t="s">
        <v>710</v>
      </c>
      <c r="M84" s="360">
        <v>214</v>
      </c>
      <c r="N84" s="362" t="s">
        <v>710</v>
      </c>
      <c r="O84" s="360">
        <v>344</v>
      </c>
      <c r="P84" s="360"/>
      <c r="Q84" s="360"/>
      <c r="R84" s="360"/>
    </row>
    <row r="85" spans="10:18" ht="12.75" customHeight="1">
      <c r="J85" s="360"/>
      <c r="K85" s="360"/>
      <c r="L85" s="360" t="s">
        <v>711</v>
      </c>
      <c r="M85" s="360">
        <v>106</v>
      </c>
      <c r="N85" s="362" t="s">
        <v>711</v>
      </c>
      <c r="O85" s="360">
        <v>214</v>
      </c>
      <c r="P85" s="360"/>
      <c r="Q85" s="360"/>
      <c r="R85" s="360"/>
    </row>
    <row r="86" spans="10:18" ht="12.75" customHeight="1">
      <c r="J86" s="360"/>
      <c r="K86" s="360"/>
      <c r="L86" s="360" t="s">
        <v>712</v>
      </c>
      <c r="M86" s="360">
        <v>31</v>
      </c>
      <c r="N86" s="362" t="s">
        <v>712</v>
      </c>
      <c r="O86" s="360">
        <v>80</v>
      </c>
      <c r="P86" s="360"/>
      <c r="Q86" s="360"/>
      <c r="R86" s="360"/>
    </row>
    <row r="87" spans="10:18" ht="12.75" customHeight="1">
      <c r="J87" s="360"/>
      <c r="K87" s="360"/>
      <c r="L87" s="360" t="s">
        <v>713</v>
      </c>
      <c r="M87" s="360">
        <v>9</v>
      </c>
      <c r="N87" s="362" t="s">
        <v>713</v>
      </c>
      <c r="O87" s="360">
        <v>21</v>
      </c>
      <c r="P87" s="360"/>
      <c r="Q87" s="360"/>
      <c r="R87" s="360"/>
    </row>
    <row r="88" spans="10:18" ht="12.75" customHeight="1">
      <c r="J88" s="360"/>
      <c r="K88" s="360"/>
      <c r="L88" s="360" t="s">
        <v>714</v>
      </c>
      <c r="M88" s="360">
        <v>5</v>
      </c>
      <c r="N88" s="361" t="s">
        <v>715</v>
      </c>
      <c r="O88" s="360">
        <v>6</v>
      </c>
      <c r="P88" s="360"/>
      <c r="Q88" s="360"/>
      <c r="R88" s="360"/>
    </row>
    <row r="89" spans="10:18" ht="12.75" customHeight="1">
      <c r="J89" s="360"/>
      <c r="K89" s="360"/>
      <c r="L89" s="360"/>
      <c r="M89" s="360">
        <f>SUM(M68:M88)</f>
        <v>11788</v>
      </c>
      <c r="N89" s="360"/>
      <c r="O89" s="360">
        <f>SUM(O68:O88)</f>
        <v>12115</v>
      </c>
      <c r="P89" s="360"/>
      <c r="Q89" s="360"/>
      <c r="R89" s="360"/>
    </row>
    <row r="90" spans="10:18" ht="12.75" customHeight="1">
      <c r="J90" s="360"/>
      <c r="K90" s="360"/>
      <c r="L90" s="360"/>
      <c r="M90" s="360"/>
      <c r="N90" s="360"/>
      <c r="O90" s="360"/>
      <c r="P90" s="360"/>
      <c r="Q90" s="360"/>
      <c r="R90" s="360"/>
    </row>
    <row r="91" spans="10:18" ht="12.75" customHeight="1">
      <c r="J91" s="360"/>
      <c r="K91" s="360"/>
      <c r="L91" s="360"/>
      <c r="M91" s="360"/>
      <c r="N91" s="360"/>
      <c r="O91" s="360"/>
      <c r="P91" s="360"/>
      <c r="Q91" s="360"/>
      <c r="R91" s="360"/>
    </row>
    <row r="92" spans="10:18" ht="12.75" customHeight="1">
      <c r="J92" s="360"/>
      <c r="K92" s="360"/>
      <c r="L92" s="360"/>
      <c r="M92" s="360"/>
      <c r="N92" s="360"/>
      <c r="O92" s="360"/>
      <c r="P92" s="360"/>
      <c r="Q92" s="360"/>
      <c r="R92" s="360"/>
    </row>
    <row r="93" spans="10:18" ht="12.75" customHeight="1">
      <c r="J93" s="360"/>
      <c r="K93" s="360"/>
      <c r="L93" s="360"/>
      <c r="M93" s="360"/>
      <c r="N93" s="360"/>
      <c r="O93" s="360"/>
      <c r="P93" s="360"/>
      <c r="Q93" s="360"/>
      <c r="R93" s="360"/>
    </row>
    <row r="94" spans="10:18" ht="12.75" customHeight="1">
      <c r="J94" s="360"/>
      <c r="K94" s="360"/>
      <c r="L94" s="360"/>
      <c r="M94" s="360"/>
      <c r="N94" s="360"/>
      <c r="O94" s="360"/>
      <c r="P94" s="360"/>
      <c r="Q94" s="360"/>
      <c r="R94" s="360"/>
    </row>
    <row r="95" spans="10:18" ht="12.75" customHeight="1">
      <c r="J95" s="360"/>
      <c r="K95" s="360"/>
      <c r="L95" s="360"/>
      <c r="M95" s="360"/>
      <c r="N95" s="360"/>
      <c r="O95" s="360"/>
      <c r="P95" s="360"/>
      <c r="Q95" s="360"/>
      <c r="R95" s="360"/>
    </row>
    <row r="96" spans="10:18" ht="12.75" customHeight="1">
      <c r="J96" s="360"/>
      <c r="K96" s="360"/>
      <c r="L96" s="360"/>
      <c r="M96" s="360"/>
      <c r="N96" s="360"/>
      <c r="O96" s="360"/>
      <c r="P96" s="360"/>
      <c r="Q96" s="360"/>
      <c r="R96" s="360"/>
    </row>
    <row r="97" spans="10:18" ht="12.75" customHeight="1">
      <c r="J97" s="360"/>
      <c r="K97" s="360"/>
      <c r="L97" s="360"/>
      <c r="M97" s="361" t="s">
        <v>717</v>
      </c>
      <c r="N97" s="360"/>
      <c r="O97" s="360"/>
      <c r="P97" s="360"/>
      <c r="Q97" s="360"/>
      <c r="R97" s="360"/>
    </row>
    <row r="98" spans="10:18" ht="12.75" customHeight="1">
      <c r="J98" s="360"/>
      <c r="K98" s="360"/>
      <c r="L98" s="360"/>
      <c r="M98" s="360" t="s">
        <v>689</v>
      </c>
      <c r="N98" s="360"/>
      <c r="O98" s="360" t="s">
        <v>690</v>
      </c>
      <c r="P98" s="360"/>
      <c r="Q98" s="360"/>
      <c r="R98" s="360"/>
    </row>
    <row r="99" spans="10:18" ht="12.75" customHeight="1">
      <c r="J99" s="360"/>
      <c r="K99" s="360"/>
      <c r="L99" s="361" t="s">
        <v>691</v>
      </c>
      <c r="M99" s="363">
        <v>437</v>
      </c>
      <c r="N99" s="361" t="s">
        <v>692</v>
      </c>
      <c r="O99" s="363">
        <v>415</v>
      </c>
      <c r="P99" s="360"/>
      <c r="Q99" s="360"/>
      <c r="R99" s="360"/>
    </row>
    <row r="100" spans="10:18" ht="12.75" customHeight="1">
      <c r="J100" s="360"/>
      <c r="K100" s="360"/>
      <c r="L100" s="360" t="s">
        <v>694</v>
      </c>
      <c r="M100" s="363">
        <v>482</v>
      </c>
      <c r="N100" s="361" t="s">
        <v>695</v>
      </c>
      <c r="O100" s="363">
        <v>423</v>
      </c>
      <c r="P100" s="360"/>
      <c r="Q100" s="360"/>
      <c r="R100" s="360"/>
    </row>
    <row r="101" spans="10:18" ht="12.75" customHeight="1">
      <c r="J101" s="360"/>
      <c r="K101" s="360"/>
      <c r="L101" s="360" t="s">
        <v>696</v>
      </c>
      <c r="M101" s="363">
        <v>475</v>
      </c>
      <c r="N101" s="362" t="s">
        <v>696</v>
      </c>
      <c r="O101" s="363">
        <v>488</v>
      </c>
      <c r="P101" s="360"/>
      <c r="Q101" s="360"/>
      <c r="R101" s="360"/>
    </row>
    <row r="102" spans="10:18" ht="12.75" customHeight="1">
      <c r="J102" s="360"/>
      <c r="K102" s="360"/>
      <c r="L102" s="360" t="s">
        <v>697</v>
      </c>
      <c r="M102" s="363">
        <v>465</v>
      </c>
      <c r="N102" s="362" t="s">
        <v>697</v>
      </c>
      <c r="O102" s="363">
        <v>410</v>
      </c>
      <c r="P102" s="360"/>
      <c r="Q102" s="360"/>
      <c r="R102" s="360"/>
    </row>
    <row r="103" spans="10:18" ht="12.75" customHeight="1">
      <c r="J103" s="360"/>
      <c r="K103" s="360"/>
      <c r="L103" s="360" t="s">
        <v>698</v>
      </c>
      <c r="M103" s="363">
        <v>511</v>
      </c>
      <c r="N103" s="362" t="s">
        <v>698</v>
      </c>
      <c r="O103" s="363">
        <v>360</v>
      </c>
      <c r="P103" s="360"/>
      <c r="Q103" s="360"/>
      <c r="R103" s="360"/>
    </row>
    <row r="104" spans="10:18" ht="12.75" customHeight="1">
      <c r="J104" s="360"/>
      <c r="K104" s="360"/>
      <c r="L104" s="360" t="s">
        <v>699</v>
      </c>
      <c r="M104" s="363">
        <v>559</v>
      </c>
      <c r="N104" s="362" t="s">
        <v>699</v>
      </c>
      <c r="O104" s="363">
        <v>482</v>
      </c>
      <c r="P104" s="360"/>
      <c r="Q104" s="360"/>
      <c r="R104" s="360"/>
    </row>
    <row r="105" spans="10:18" ht="12.75" customHeight="1">
      <c r="J105" s="360"/>
      <c r="K105" s="360"/>
      <c r="L105" s="360" t="s">
        <v>700</v>
      </c>
      <c r="M105" s="363">
        <v>599</v>
      </c>
      <c r="N105" s="362" t="s">
        <v>700</v>
      </c>
      <c r="O105" s="363">
        <v>579</v>
      </c>
      <c r="P105" s="360"/>
      <c r="Q105" s="360"/>
      <c r="R105" s="360"/>
    </row>
    <row r="106" spans="10:18" ht="12.75" customHeight="1">
      <c r="J106" s="360"/>
      <c r="K106" s="360"/>
      <c r="L106" s="360" t="s">
        <v>701</v>
      </c>
      <c r="M106" s="363">
        <v>669</v>
      </c>
      <c r="N106" s="362" t="s">
        <v>701</v>
      </c>
      <c r="O106" s="363">
        <v>640</v>
      </c>
      <c r="P106" s="360"/>
      <c r="Q106" s="360"/>
      <c r="R106" s="360"/>
    </row>
    <row r="107" spans="10:18" ht="12.75" customHeight="1">
      <c r="J107" s="360"/>
      <c r="K107" s="360"/>
      <c r="L107" s="360" t="s">
        <v>702</v>
      </c>
      <c r="M107" s="363">
        <v>607</v>
      </c>
      <c r="N107" s="362" t="s">
        <v>702</v>
      </c>
      <c r="O107" s="363">
        <v>638</v>
      </c>
      <c r="P107" s="360"/>
      <c r="Q107" s="360"/>
      <c r="R107" s="360"/>
    </row>
    <row r="108" spans="10:18" ht="12.75" customHeight="1">
      <c r="J108" s="360"/>
      <c r="K108" s="360"/>
      <c r="L108" s="360" t="s">
        <v>703</v>
      </c>
      <c r="M108" s="363">
        <v>690</v>
      </c>
      <c r="N108" s="362" t="s">
        <v>703</v>
      </c>
      <c r="O108" s="363">
        <v>735</v>
      </c>
      <c r="P108" s="360"/>
      <c r="Q108" s="360"/>
      <c r="R108" s="360"/>
    </row>
    <row r="109" spans="10:18" ht="12.75" customHeight="1">
      <c r="J109" s="360"/>
      <c r="K109" s="360"/>
      <c r="L109" s="360" t="s">
        <v>704</v>
      </c>
      <c r="M109" s="363">
        <v>716</v>
      </c>
      <c r="N109" s="362" t="s">
        <v>704</v>
      </c>
      <c r="O109" s="363">
        <v>716</v>
      </c>
      <c r="P109" s="360"/>
      <c r="Q109" s="360"/>
      <c r="R109" s="360"/>
    </row>
    <row r="110" spans="10:18" ht="12.75" customHeight="1">
      <c r="J110" s="360"/>
      <c r="K110" s="360"/>
      <c r="L110" s="360" t="s">
        <v>705</v>
      </c>
      <c r="M110" s="363">
        <v>797</v>
      </c>
      <c r="N110" s="362" t="s">
        <v>705</v>
      </c>
      <c r="O110" s="363">
        <v>840</v>
      </c>
      <c r="P110" s="360"/>
      <c r="Q110" s="360"/>
      <c r="R110" s="360"/>
    </row>
    <row r="111" spans="10:18" ht="12.75" customHeight="1">
      <c r="J111" s="360"/>
      <c r="K111" s="360"/>
      <c r="L111" s="360" t="s">
        <v>706</v>
      </c>
      <c r="M111" s="363">
        <v>903</v>
      </c>
      <c r="N111" s="362" t="s">
        <v>706</v>
      </c>
      <c r="O111" s="363">
        <v>987</v>
      </c>
      <c r="P111" s="360"/>
      <c r="Q111" s="360"/>
      <c r="R111" s="360"/>
    </row>
    <row r="112" spans="10:18" ht="12.75" customHeight="1">
      <c r="J112" s="360"/>
      <c r="K112" s="360"/>
      <c r="L112" s="360" t="s">
        <v>707</v>
      </c>
      <c r="M112" s="363">
        <v>624</v>
      </c>
      <c r="N112" s="362" t="s">
        <v>707</v>
      </c>
      <c r="O112" s="363">
        <v>795</v>
      </c>
      <c r="P112" s="360"/>
      <c r="Q112" s="360"/>
      <c r="R112" s="360"/>
    </row>
    <row r="113" spans="10:18" ht="12.75" customHeight="1">
      <c r="J113" s="360"/>
      <c r="K113" s="360"/>
      <c r="L113" s="360" t="s">
        <v>708</v>
      </c>
      <c r="M113" s="363">
        <v>652</v>
      </c>
      <c r="N113" s="362" t="s">
        <v>708</v>
      </c>
      <c r="O113" s="363">
        <v>829</v>
      </c>
      <c r="P113" s="360"/>
      <c r="Q113" s="360"/>
      <c r="R113" s="360"/>
    </row>
    <row r="114" spans="10:18" ht="12.75" customHeight="1">
      <c r="J114" s="360"/>
      <c r="K114" s="360"/>
      <c r="L114" s="360" t="s">
        <v>709</v>
      </c>
      <c r="M114" s="363">
        <v>648</v>
      </c>
      <c r="N114" s="362" t="s">
        <v>709</v>
      </c>
      <c r="O114" s="363">
        <v>699</v>
      </c>
      <c r="P114" s="360"/>
      <c r="Q114" s="360"/>
      <c r="R114" s="360"/>
    </row>
    <row r="115" spans="10:18" ht="12.75" customHeight="1">
      <c r="J115" s="360"/>
      <c r="K115" s="360"/>
      <c r="L115" s="360" t="s">
        <v>710</v>
      </c>
      <c r="M115" s="363">
        <v>402</v>
      </c>
      <c r="N115" s="362" t="s">
        <v>710</v>
      </c>
      <c r="O115" s="363">
        <v>529</v>
      </c>
      <c r="P115" s="360"/>
      <c r="Q115" s="360"/>
      <c r="R115" s="360"/>
    </row>
    <row r="116" spans="10:18" ht="12.75" customHeight="1">
      <c r="J116" s="360"/>
      <c r="K116" s="360"/>
      <c r="L116" s="360" t="s">
        <v>711</v>
      </c>
      <c r="M116" s="363">
        <v>146</v>
      </c>
      <c r="N116" s="362" t="s">
        <v>711</v>
      </c>
      <c r="O116" s="363">
        <v>342</v>
      </c>
      <c r="P116" s="360"/>
      <c r="Q116" s="360"/>
      <c r="R116" s="360"/>
    </row>
    <row r="117" spans="10:18" ht="12.75" customHeight="1">
      <c r="J117" s="360"/>
      <c r="K117" s="360"/>
      <c r="L117" s="360" t="s">
        <v>712</v>
      </c>
      <c r="M117" s="363">
        <v>63</v>
      </c>
      <c r="N117" s="362" t="s">
        <v>712</v>
      </c>
      <c r="O117" s="363">
        <v>159</v>
      </c>
      <c r="P117" s="360"/>
      <c r="Q117" s="360"/>
      <c r="R117" s="360"/>
    </row>
    <row r="118" spans="10:18" ht="12.75" customHeight="1">
      <c r="J118" s="360"/>
      <c r="K118" s="360"/>
      <c r="L118" s="360" t="s">
        <v>713</v>
      </c>
      <c r="M118" s="363">
        <v>7</v>
      </c>
      <c r="N118" s="362" t="s">
        <v>713</v>
      </c>
      <c r="O118" s="363">
        <v>44</v>
      </c>
      <c r="P118" s="360"/>
      <c r="Q118" s="360"/>
      <c r="R118" s="360"/>
    </row>
    <row r="119" spans="10:18" ht="12.75" customHeight="1">
      <c r="J119" s="360"/>
      <c r="K119" s="360"/>
      <c r="L119" s="360" t="s">
        <v>714</v>
      </c>
      <c r="M119" s="363">
        <v>2</v>
      </c>
      <c r="N119" s="361" t="s">
        <v>715</v>
      </c>
      <c r="O119" s="363">
        <v>9</v>
      </c>
      <c r="P119" s="360"/>
      <c r="Q119" s="360"/>
      <c r="R119" s="360"/>
    </row>
    <row r="120" spans="10:18" ht="12.75" customHeight="1">
      <c r="J120" s="360"/>
      <c r="K120" s="360"/>
      <c r="L120" s="360"/>
      <c r="M120" s="360">
        <f>SUM(M99:M119)</f>
        <v>10454</v>
      </c>
      <c r="N120" s="360"/>
      <c r="O120" s="360">
        <f>SUM(O99:O119)</f>
        <v>11119</v>
      </c>
      <c r="P120" s="360"/>
      <c r="Q120" s="360"/>
      <c r="R120" s="360"/>
    </row>
    <row r="121" spans="10:18" ht="12.75" customHeight="1">
      <c r="J121" s="360"/>
      <c r="K121" s="360"/>
      <c r="L121" s="360"/>
      <c r="M121" s="360"/>
      <c r="N121" s="360"/>
      <c r="O121" s="360"/>
      <c r="P121" s="360"/>
      <c r="Q121" s="360"/>
      <c r="R121" s="360"/>
    </row>
    <row r="122" spans="10:18" ht="12.75" customHeight="1">
      <c r="J122" s="360"/>
      <c r="K122" s="360"/>
      <c r="L122" s="360"/>
      <c r="M122" s="360"/>
      <c r="N122" s="360"/>
      <c r="O122" s="360"/>
      <c r="P122" s="360"/>
      <c r="Q122" s="360"/>
      <c r="R122" s="360"/>
    </row>
    <row r="123" spans="10:18" ht="12.75" customHeight="1">
      <c r="J123" s="360"/>
      <c r="K123" s="360"/>
      <c r="L123" s="360"/>
      <c r="M123" s="360"/>
      <c r="N123" s="360"/>
      <c r="O123" s="360"/>
      <c r="P123" s="360"/>
      <c r="Q123" s="360"/>
      <c r="R123" s="360"/>
    </row>
    <row r="124" spans="10:18" ht="12.75" customHeight="1">
      <c r="J124" s="360"/>
      <c r="K124" s="360"/>
      <c r="L124" s="360"/>
      <c r="M124" s="360"/>
      <c r="N124" s="360"/>
      <c r="O124" s="360"/>
      <c r="P124" s="360"/>
      <c r="Q124" s="360"/>
      <c r="R124" s="360"/>
    </row>
    <row r="125" spans="10:18" ht="12.75" customHeight="1">
      <c r="J125" s="360"/>
      <c r="K125" s="360"/>
      <c r="L125" s="360"/>
      <c r="M125" s="360"/>
      <c r="N125" s="360"/>
      <c r="O125" s="360"/>
      <c r="P125" s="360"/>
      <c r="Q125" s="360"/>
      <c r="R125" s="360"/>
    </row>
    <row r="126" spans="10:18" ht="12.75" customHeight="1">
      <c r="J126" s="360"/>
      <c r="K126" s="360"/>
      <c r="L126" s="360"/>
      <c r="M126" s="360"/>
      <c r="N126" s="360"/>
      <c r="O126" s="360"/>
      <c r="P126" s="360"/>
      <c r="Q126" s="360"/>
      <c r="R126" s="360"/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20" orientation="portrait" useFirstPageNumber="1" r:id="rId1"/>
  <headerFooter alignWithMargins="0">
    <oddFooter>&amp;C&amp;"ＭＳ 明朝,標準"-　&amp;P　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21</vt:i4>
      </vt:variant>
    </vt:vector>
  </HeadingPairs>
  <TitlesOfParts>
    <vt:vector size="49" baseType="lpstr">
      <vt:lpstr>5人口の推移</vt:lpstr>
      <vt:lpstr>6国勢調査(1)世帯と人口</vt:lpstr>
      <vt:lpstr>6(2)年齢別人口</vt:lpstr>
      <vt:lpstr>6(3)年齢構造指数</vt:lpstr>
      <vt:lpstr>表-年齢別人口割合の推移</vt:lpstr>
      <vt:lpstr>6(4)地域別人口及び世帯数</vt:lpstr>
      <vt:lpstr>6(5)地域別人口の推移</vt:lpstr>
      <vt:lpstr>6(6)都市計画用途地域内外別人口・6(7)人口集中地区人口</vt:lpstr>
      <vt:lpstr>6(8)人口ﾋﾟﾗﾐｯﾄ</vt:lpstr>
      <vt:lpstr>6(9)年齢男女別人口</vt:lpstr>
      <vt:lpstr>6(10)年齢各歳男女別人口</vt:lpstr>
      <vt:lpstr>6(11)配偶関係年齢別等人口</vt:lpstr>
      <vt:lpstr>6(12)世帯の種類別世帯数等</vt:lpstr>
      <vt:lpstr>6(13)労働力状態等</vt:lpstr>
      <vt:lpstr>6(14)家族類型別一般世帯数等</vt:lpstr>
      <vt:lpstr>表-核家族世帯の構成割合</vt:lpstr>
      <vt:lpstr>表-産業別就業者数の推移等</vt:lpstr>
      <vt:lpstr>6(15)産業別、男女別15歳以上就業者数</vt:lpstr>
      <vt:lpstr>6(16)産業別､年齢別15歳以上就業者数</vt:lpstr>
      <vt:lpstr>6(17)産業､従業上の地位別15歳以上就業者数</vt:lpstr>
      <vt:lpstr>表-従業上の地位別就業者数割合</vt:lpstr>
      <vt:lpstr>6(18)年齢別､男女別就業者及び通学者</vt:lpstr>
      <vt:lpstr>6(19)住宅の所有別世帯数</vt:lpstr>
      <vt:lpstr>7住民基本台帳人口・8人口動態</vt:lpstr>
      <vt:lpstr>表-人口動態の推移</vt:lpstr>
      <vt:lpstr>9月別人口動態</vt:lpstr>
      <vt:lpstr>10道内広域生活圏別人口移動状況</vt:lpstr>
      <vt:lpstr>Sheet1</vt:lpstr>
      <vt:lpstr>'5人口の推移'!Print_Area</vt:lpstr>
      <vt:lpstr>'6(11)配偶関係年齢別等人口'!Print_Area</vt:lpstr>
      <vt:lpstr>'6(13)労働力状態等'!Print_Area</vt:lpstr>
      <vt:lpstr>'6(14)家族類型別一般世帯数等'!Print_Area</vt:lpstr>
      <vt:lpstr>'6(15)産業別、男女別15歳以上就業者数'!Print_Area</vt:lpstr>
      <vt:lpstr>'6(16)産業別､年齢別15歳以上就業者数'!Print_Area</vt:lpstr>
      <vt:lpstr>'6(17)産業､従業上の地位別15歳以上就業者数'!Print_Area</vt:lpstr>
      <vt:lpstr>'6(18)年齢別､男女別就業者及び通学者'!Print_Area</vt:lpstr>
      <vt:lpstr>'6(2)年齢別人口'!Print_Area</vt:lpstr>
      <vt:lpstr>'6(3)年齢構造指数'!Print_Area</vt:lpstr>
      <vt:lpstr>'6(4)地域別人口及び世帯数'!Print_Area</vt:lpstr>
      <vt:lpstr>'6(5)地域別人口の推移'!Print_Area</vt:lpstr>
      <vt:lpstr>'6(6)都市計画用途地域内外別人口・6(7)人口集中地区人口'!Print_Area</vt:lpstr>
      <vt:lpstr>'6(8)人口ﾋﾟﾗﾐｯﾄ'!Print_Area</vt:lpstr>
      <vt:lpstr>'6国勢調査(1)世帯と人口'!Print_Area</vt:lpstr>
      <vt:lpstr>'7住民基本台帳人口・8人口動態'!Print_Area</vt:lpstr>
      <vt:lpstr>'9月別人口動態'!Print_Area</vt:lpstr>
      <vt:lpstr>Sheet1!Print_Area</vt:lpstr>
      <vt:lpstr>'表-核家族世帯の構成割合'!Print_Area</vt:lpstr>
      <vt:lpstr>'表-産業別就業者数の推移等'!Print_Area</vt:lpstr>
      <vt:lpstr>'表-年齢別人口割合の推移'!Print_Area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2013-04-22T09:00:38Z</cp:lastPrinted>
  <dcterms:created xsi:type="dcterms:W3CDTF">2005-09-29T00:12:52Z</dcterms:created>
  <dcterms:modified xsi:type="dcterms:W3CDTF">2013-04-22T09:00:56Z</dcterms:modified>
</cp:coreProperties>
</file>