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10320" windowHeight="8055" firstSheet="2" activeTab="4"/>
  </bookViews>
  <sheets>
    <sheet name="77国民健康保険加入状況" sheetId="1" r:id="rId1"/>
    <sheet name="78国保給付状況79老人保健給付状況80医療給付状況" sheetId="2" r:id="rId2"/>
    <sheet name="81老人医療（道老）支給状況" sheetId="7" r:id="rId3"/>
    <sheet name="82後期高齢者医療加入状況" sheetId="23" r:id="rId4"/>
    <sheet name="83介護保険加入状況･84給付状況" sheetId="22" r:id="rId5"/>
    <sheet name="85共同募金実績86献血状況" sheetId="8" r:id="rId6"/>
    <sheet name="87生活保護の状況" sheetId="13" r:id="rId7"/>
    <sheet name="88重度心身障害者89ひとり親家庭等医療費支給状況" sheetId="12" r:id="rId8"/>
    <sheet name="90児童手当支給状況" sheetId="10" r:id="rId9"/>
    <sheet name="91乳幼児医療費支給状況" sheetId="24" r:id="rId10"/>
    <sheet name="92国民年金被保険者数" sheetId="14" r:id="rId11"/>
    <sheet name="93国民年金受給状況94保健福祉総合センター使用状況" sheetId="20" r:id="rId12"/>
    <sheet name="Sheet1" sheetId="25" r:id="rId13"/>
  </sheets>
  <definedNames>
    <definedName name="_xlnm.Print_Area" localSheetId="0">'77国民健康保険加入状況'!$A$1:$G$43</definedName>
    <definedName name="_xlnm.Print_Area" localSheetId="1">'78国保給付状況79老人保健給付状況80医療給付状況'!$A$1:$O$78</definedName>
    <definedName name="_xlnm.Print_Area" localSheetId="4">'83介護保険加入状況･84給付状況'!$A$1:$AA$37</definedName>
    <definedName name="_xlnm.Print_Area" localSheetId="5">'85共同募金実績86献血状況'!$A$1:$H$87</definedName>
    <definedName name="_xlnm.Print_Area" localSheetId="6">'87生活保護の状況'!$A$1:$H$44</definedName>
    <definedName name="_xlnm.Print_Area" localSheetId="7">'88重度心身障害者89ひとり親家庭等医療費支給状況'!$A$1:$E$83</definedName>
    <definedName name="_xlnm.Print_Area" localSheetId="8">'90児童手当支給状況'!$A$1:$G$84</definedName>
    <definedName name="_xlnm.Print_Area" localSheetId="9">'91乳幼児医療費支給状況'!$A$1:$H$42</definedName>
    <definedName name="_xlnm.Print_Area" localSheetId="10">'92国民年金被保険者数'!$A$1:$F$62</definedName>
    <definedName name="_xlnm.Print_Area" localSheetId="11">'93国民年金受給状況94保健福祉総合センター使用状況'!$A$1:$T$65</definedName>
    <definedName name="_xlnm.Print_Area" localSheetId="12">Sheet1!$A$1</definedName>
  </definedNames>
  <calcPr calcId="144525"/>
</workbook>
</file>

<file path=xl/calcChain.xml><?xml version="1.0" encoding="utf-8"?>
<calcChain xmlns="http://schemas.openxmlformats.org/spreadsheetml/2006/main">
  <c r="T62" i="20" l="1"/>
  <c r="T61" i="20"/>
  <c r="T60" i="20"/>
  <c r="T59" i="20"/>
  <c r="T58" i="20"/>
  <c r="T57" i="20"/>
  <c r="T56" i="20"/>
  <c r="T55" i="20"/>
  <c r="E9" i="23" l="1"/>
  <c r="D9" i="23"/>
  <c r="E8" i="23"/>
  <c r="D8" i="23"/>
  <c r="E7" i="23"/>
  <c r="D7" i="23"/>
  <c r="E6" i="23"/>
  <c r="D6" i="23"/>
  <c r="C43" i="20"/>
  <c r="B43" i="20"/>
  <c r="L74" i="2"/>
  <c r="K74" i="2"/>
  <c r="L73" i="2"/>
  <c r="K73" i="2"/>
  <c r="L72" i="2"/>
  <c r="K72" i="2"/>
  <c r="N71" i="2"/>
  <c r="L71" i="2"/>
  <c r="K71" i="2"/>
  <c r="N70" i="2"/>
  <c r="L70" i="2"/>
  <c r="K70" i="2"/>
  <c r="G74" i="2"/>
  <c r="F74" i="2"/>
  <c r="G73" i="2"/>
  <c r="F73" i="2"/>
  <c r="G72" i="2"/>
  <c r="F72" i="2"/>
  <c r="G71" i="2"/>
  <c r="F71" i="2"/>
  <c r="G70" i="2"/>
  <c r="F70" i="2"/>
  <c r="B42" i="20"/>
  <c r="C41" i="20"/>
  <c r="B41" i="20"/>
  <c r="C40" i="20"/>
  <c r="B40" i="20"/>
  <c r="C39" i="20"/>
  <c r="B39" i="20"/>
  <c r="E28" i="7"/>
  <c r="E27" i="7"/>
  <c r="E26" i="7"/>
  <c r="E25" i="7"/>
  <c r="E24" i="7"/>
  <c r="F33" i="2"/>
  <c r="E37" i="2"/>
  <c r="D37" i="2"/>
  <c r="E36" i="2"/>
  <c r="D36" i="2"/>
  <c r="E35" i="2"/>
  <c r="D35" i="2"/>
  <c r="E34" i="2"/>
  <c r="D34" i="2"/>
  <c r="E33" i="2"/>
  <c r="D33" i="2"/>
  <c r="G37" i="1"/>
  <c r="F37" i="1"/>
  <c r="G36" i="1"/>
  <c r="F36" i="1"/>
  <c r="G35" i="1"/>
  <c r="F35" i="1"/>
  <c r="G34" i="1"/>
  <c r="F34" i="1"/>
  <c r="G33" i="1"/>
  <c r="F33" i="1"/>
  <c r="F6" i="23"/>
  <c r="F7" i="23"/>
  <c r="F8" i="23"/>
  <c r="F9" i="23"/>
</calcChain>
</file>

<file path=xl/sharedStrings.xml><?xml version="1.0" encoding="utf-8"?>
<sst xmlns="http://schemas.openxmlformats.org/spreadsheetml/2006/main" count="1198" uniqueCount="655">
  <si>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</si>
  <si>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</si>
  <si>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    10  年度</t>
  </si>
  <si>
    <t xml:space="preserve">        11  年度</t>
  </si>
  <si>
    <t xml:space="preserve">        12  年度</t>
  </si>
  <si>
    <t xml:space="preserve">        13  年度</t>
  </si>
  <si>
    <t>世帯</t>
    <phoneticPr fontId="5"/>
  </si>
  <si>
    <t>年　　　度</t>
    <phoneticPr fontId="5"/>
  </si>
  <si>
    <t>総世帯及び人口</t>
    <phoneticPr fontId="5"/>
  </si>
  <si>
    <t>加　入　率</t>
    <phoneticPr fontId="5"/>
  </si>
  <si>
    <t>被保険者</t>
    <phoneticPr fontId="5"/>
  </si>
  <si>
    <t>との対比</t>
  </si>
  <si>
    <r>
      <t xml:space="preserve">       </t>
    </r>
    <r>
      <rPr>
        <sz val="5"/>
        <rFont val="ＭＳ 明朝"/>
        <family val="1"/>
        <charset val="128"/>
      </rPr>
      <t>件</t>
    </r>
  </si>
  <si>
    <r>
      <t xml:space="preserve">        </t>
    </r>
    <r>
      <rPr>
        <sz val="5"/>
        <rFont val="ＭＳ 明朝"/>
        <family val="1"/>
        <charset val="128"/>
      </rPr>
      <t>千円</t>
    </r>
  </si>
  <si>
    <t>人</t>
    <phoneticPr fontId="5"/>
  </si>
  <si>
    <t>人    口</t>
    <phoneticPr fontId="5"/>
  </si>
  <si>
    <t>療養給付費</t>
    <phoneticPr fontId="5"/>
  </si>
  <si>
    <t>総人口</t>
    <phoneticPr fontId="5"/>
  </si>
  <si>
    <t>療養給付費</t>
    <phoneticPr fontId="5"/>
  </si>
  <si>
    <t>給付額</t>
    <phoneticPr fontId="5"/>
  </si>
  <si>
    <t>件  数</t>
    <phoneticPr fontId="5"/>
  </si>
  <si>
    <t>年　　度</t>
    <phoneticPr fontId="5"/>
  </si>
  <si>
    <r>
      <t xml:space="preserve">     </t>
    </r>
    <r>
      <rPr>
        <sz val="5"/>
        <rFont val="ＭＳ 明朝"/>
        <family val="1"/>
        <charset val="128"/>
      </rPr>
      <t>件</t>
    </r>
  </si>
  <si>
    <t xml:space="preserve">      －</t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</si>
  <si>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</si>
  <si>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円</t>
    </r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</si>
  <si>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</si>
  <si>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</si>
  <si>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</si>
  <si>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</si>
  <si>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</si>
  <si>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</si>
  <si>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</si>
  <si>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６年度</t>
  </si>
  <si>
    <t xml:space="preserve">    ７年度</t>
  </si>
  <si>
    <t xml:space="preserve">    ８年度</t>
  </si>
  <si>
    <t xml:space="preserve">    58年度</t>
  </si>
  <si>
    <t xml:space="preserve">    59年度</t>
  </si>
  <si>
    <t xml:space="preserve">    10年度</t>
  </si>
  <si>
    <t xml:space="preserve">    11年度</t>
  </si>
  <si>
    <t xml:space="preserve">    13年度</t>
  </si>
  <si>
    <t>年　度</t>
    <phoneticPr fontId="5"/>
  </si>
  <si>
    <t>人</t>
    <phoneticPr fontId="5"/>
  </si>
  <si>
    <t>支給総額</t>
    <phoneticPr fontId="5"/>
  </si>
  <si>
    <t>老健負担分</t>
  </si>
  <si>
    <t>総      額</t>
    <phoneticPr fontId="5"/>
  </si>
  <si>
    <t>療養費</t>
    <phoneticPr fontId="5"/>
  </si>
  <si>
    <t>件</t>
    <phoneticPr fontId="5"/>
  </si>
  <si>
    <t>対象分</t>
  </si>
  <si>
    <t>対象外分</t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</si>
  <si>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</si>
  <si>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     </t>
    </r>
    <r>
      <rPr>
        <sz val="5"/>
        <rFont val="ＭＳ 明朝"/>
        <family val="1"/>
        <charset val="128"/>
      </rPr>
      <t>円</t>
    </r>
  </si>
  <si>
    <r>
      <t xml:space="preserve">           </t>
    </r>
    <r>
      <rPr>
        <sz val="5"/>
        <rFont val="ＭＳ 明朝"/>
        <family val="1"/>
        <charset val="128"/>
      </rPr>
      <t>円</t>
    </r>
  </si>
  <si>
    <t>支給対象者</t>
    <phoneticPr fontId="5"/>
  </si>
  <si>
    <t>補助対象分</t>
    <phoneticPr fontId="5"/>
  </si>
  <si>
    <t>補助対象外分</t>
    <phoneticPr fontId="5"/>
  </si>
  <si>
    <t>計</t>
    <phoneticPr fontId="5"/>
  </si>
  <si>
    <t>昭和57年度</t>
  </si>
  <si>
    <t xml:space="preserve">    60年度</t>
  </si>
  <si>
    <t xml:space="preserve">    12年度</t>
  </si>
  <si>
    <t>老人保健医療受給者</t>
    <phoneticPr fontId="5"/>
  </si>
  <si>
    <t xml:space="preserve">  </t>
    <phoneticPr fontId="5"/>
  </si>
  <si>
    <t>年  度</t>
    <phoneticPr fontId="5"/>
  </si>
  <si>
    <t>医療費給付額</t>
    <phoneticPr fontId="5"/>
  </si>
  <si>
    <t>一部負担金</t>
    <phoneticPr fontId="5"/>
  </si>
  <si>
    <r>
      <t xml:space="preserve">              </t>
    </r>
    <r>
      <rPr>
        <sz val="5"/>
        <rFont val="ＭＳ 明朝"/>
        <family val="1"/>
        <charset val="128"/>
      </rPr>
      <t>円</t>
    </r>
  </si>
  <si>
    <t xml:space="preserve">            －</t>
  </si>
  <si>
    <t xml:space="preserve">             －</t>
  </si>
  <si>
    <t>達成率</t>
  </si>
  <si>
    <t>（Ａ）</t>
  </si>
  <si>
    <r>
      <t xml:space="preserve">     </t>
    </r>
    <r>
      <rPr>
        <sz val="5"/>
        <rFont val="ＭＳ 明朝"/>
        <family val="1"/>
        <charset val="128"/>
      </rPr>
      <t>％</t>
    </r>
  </si>
  <si>
    <t>　　　51　年度</t>
  </si>
  <si>
    <t>　　　52　年度</t>
  </si>
  <si>
    <t>　　　53　年度</t>
  </si>
  <si>
    <t>　　　54　年度</t>
  </si>
  <si>
    <t>　　　55　年度</t>
  </si>
  <si>
    <t>　　　56　年度</t>
  </si>
  <si>
    <t>　　　57　年度</t>
  </si>
  <si>
    <t>　　　58　年度</t>
  </si>
  <si>
    <t>　　　59　年度</t>
  </si>
  <si>
    <t>　　　60　年度</t>
  </si>
  <si>
    <t>　　　61　年度</t>
  </si>
  <si>
    <t>　　　62　年度</t>
  </si>
  <si>
    <t>　　　63　年度</t>
  </si>
  <si>
    <t>　　　２　年度</t>
  </si>
  <si>
    <t>　　　３　年度</t>
  </si>
  <si>
    <t>　　　４　年度</t>
  </si>
  <si>
    <t>　　　５　年度</t>
  </si>
  <si>
    <t>　　　６　年度</t>
  </si>
  <si>
    <t>　　　７　年度</t>
  </si>
  <si>
    <t>　　　８　年度</t>
  </si>
  <si>
    <t xml:space="preserve">      10  年度</t>
  </si>
  <si>
    <t xml:space="preserve">      11  年度</t>
  </si>
  <si>
    <t xml:space="preserve">      12  年度</t>
  </si>
  <si>
    <t xml:space="preserve">      13  年度</t>
  </si>
  <si>
    <t>年        度</t>
    <phoneticPr fontId="5"/>
  </si>
  <si>
    <t xml:space="preserve">    －</t>
  </si>
  <si>
    <t>年    度</t>
    <phoneticPr fontId="5"/>
  </si>
  <si>
    <t>　昭和  52　年度</t>
  </si>
  <si>
    <t>　　　  54　年度</t>
  </si>
  <si>
    <t>　　　  56　年度</t>
  </si>
  <si>
    <t>　　　  58　年度</t>
  </si>
  <si>
    <t>　　　  60　年度</t>
  </si>
  <si>
    <t>　　　  62　年度</t>
  </si>
  <si>
    <t xml:space="preserve">           －</t>
  </si>
  <si>
    <t>年度</t>
    <phoneticPr fontId="5"/>
  </si>
  <si>
    <t>総支出額</t>
    <phoneticPr fontId="5"/>
  </si>
  <si>
    <t>　　　  53  年度</t>
  </si>
  <si>
    <t>　　　  55  年度</t>
  </si>
  <si>
    <t>　　　  57  年度</t>
  </si>
  <si>
    <t>　　　  59  年度</t>
  </si>
  <si>
    <t>　　　  61  年度</t>
  </si>
  <si>
    <t>　　　  63  年度</t>
  </si>
  <si>
    <t xml:space="preserve">        ２  年度</t>
  </si>
  <si>
    <t xml:space="preserve">        ３  年度</t>
  </si>
  <si>
    <t xml:space="preserve">        ４  年度</t>
  </si>
  <si>
    <t xml:space="preserve">        ５  年度</t>
  </si>
  <si>
    <t xml:space="preserve">        ６  年度</t>
  </si>
  <si>
    <t xml:space="preserve">        ７  年度</t>
  </si>
  <si>
    <t xml:space="preserve">        ８  年度</t>
  </si>
  <si>
    <t>被　用</t>
  </si>
  <si>
    <t>非被用</t>
  </si>
  <si>
    <t>者  分</t>
  </si>
  <si>
    <r>
      <t xml:space="preserve">　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</si>
  <si>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</si>
  <si>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t>53年２月～54年１月</t>
  </si>
  <si>
    <t>　　54年度</t>
  </si>
  <si>
    <t>54年２月～55年１月</t>
  </si>
  <si>
    <t>　　55年度</t>
  </si>
  <si>
    <t>55年２月～56年１月</t>
  </si>
  <si>
    <t>　　56年度</t>
  </si>
  <si>
    <t>56年２月～57年１月</t>
  </si>
  <si>
    <t>　　57年度</t>
  </si>
  <si>
    <t>57年２月～58年１月</t>
  </si>
  <si>
    <t>　　58年度</t>
  </si>
  <si>
    <t>58年２月～59年１月</t>
  </si>
  <si>
    <t>　　59年度</t>
  </si>
  <si>
    <t>59年２月～60年１月</t>
  </si>
  <si>
    <t>　　60年度</t>
  </si>
  <si>
    <t>60年２月～61年１月</t>
  </si>
  <si>
    <t>61年２月～62年１月</t>
  </si>
  <si>
    <t>（61年６月一部法改正）</t>
  </si>
  <si>
    <t>62年２月～63年１月</t>
  </si>
  <si>
    <t>　　62年度</t>
  </si>
  <si>
    <t>（62年４月一部法改正）</t>
  </si>
  <si>
    <t>　　63年度</t>
  </si>
  <si>
    <t>63年２月～元年１月</t>
  </si>
  <si>
    <t>元年２月～２年１月</t>
  </si>
  <si>
    <t>　　２年度</t>
  </si>
  <si>
    <t>２年２月～３年１月</t>
  </si>
  <si>
    <t>３年２月～４年１月</t>
  </si>
  <si>
    <t>　　３年度</t>
  </si>
  <si>
    <t>（４年１月一部法改正）</t>
  </si>
  <si>
    <t>　　４年度</t>
  </si>
  <si>
    <t>４年２月～５年１月</t>
  </si>
  <si>
    <t>　　５年度</t>
  </si>
  <si>
    <t>５年２月～６年１月</t>
  </si>
  <si>
    <t>　　６年度</t>
  </si>
  <si>
    <t>６年２月～７年１月</t>
  </si>
  <si>
    <t>　　７年度</t>
  </si>
  <si>
    <t>７年２月～８年１月</t>
  </si>
  <si>
    <t>　　８年度</t>
  </si>
  <si>
    <t>８年２月～９年１月</t>
  </si>
  <si>
    <t>９年２月～10年１月</t>
  </si>
  <si>
    <t>10年２月～11年１月</t>
  </si>
  <si>
    <t>11年２月～12年１月</t>
  </si>
  <si>
    <t>12年２月～13年１月</t>
  </si>
  <si>
    <t>（12年６月法改正）</t>
  </si>
  <si>
    <t>13年２月～14年１月</t>
  </si>
  <si>
    <t>（13年６月法改正）</t>
  </si>
  <si>
    <t>年支給額</t>
    <phoneticPr fontId="5"/>
  </si>
  <si>
    <t>備       考</t>
    <phoneticPr fontId="5"/>
  </si>
  <si>
    <t>支給対象児童数</t>
    <phoneticPr fontId="5"/>
  </si>
  <si>
    <t>支　給</t>
  </si>
  <si>
    <t>補  　助</t>
  </si>
  <si>
    <r>
      <t xml:space="preserve">        </t>
    </r>
    <r>
      <rPr>
        <sz val="5"/>
        <rFont val="ＭＳ 明朝"/>
        <family val="1"/>
        <charset val="128"/>
      </rPr>
      <t>円</t>
    </r>
  </si>
  <si>
    <t>収              入</t>
    <phoneticPr fontId="5"/>
  </si>
  <si>
    <r>
      <t xml:space="preserve">            </t>
    </r>
    <r>
      <rPr>
        <sz val="5"/>
        <rFont val="ＭＳ 明朝"/>
        <family val="1"/>
        <charset val="128"/>
      </rPr>
      <t>人</t>
    </r>
  </si>
  <si>
    <t>任意加入者</t>
  </si>
  <si>
    <r>
      <t xml:space="preserve"> 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</si>
  <si>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人</t>
    </r>
    <phoneticPr fontId="5"/>
  </si>
  <si>
    <r>
      <t xml:space="preserve">      　</t>
    </r>
    <r>
      <rPr>
        <sz val="5"/>
        <rFont val="ＭＳ 明朝"/>
        <family val="1"/>
        <charset val="128"/>
      </rPr>
      <t>千円</t>
    </r>
  </si>
  <si>
    <r>
      <t xml:space="preserve">       </t>
    </r>
    <r>
      <rPr>
        <sz val="5"/>
        <rFont val="ＭＳ 明朝"/>
        <family val="1"/>
        <charset val="128"/>
      </rPr>
      <t>千円</t>
    </r>
  </si>
  <si>
    <t>総      数</t>
    <phoneticPr fontId="5"/>
  </si>
  <si>
    <t>強制加入者</t>
    <phoneticPr fontId="5"/>
  </si>
  <si>
    <t>任意加入者</t>
    <phoneticPr fontId="5"/>
  </si>
  <si>
    <t>人</t>
    <phoneticPr fontId="5"/>
  </si>
  <si>
    <t>総　　数</t>
    <phoneticPr fontId="5"/>
  </si>
  <si>
    <t>総        数</t>
    <phoneticPr fontId="5"/>
  </si>
  <si>
    <t>老齢基礎年金</t>
    <phoneticPr fontId="5"/>
  </si>
  <si>
    <t>障害基礎年金</t>
    <phoneticPr fontId="5"/>
  </si>
  <si>
    <t>遺族基礎年金</t>
    <phoneticPr fontId="5"/>
  </si>
  <si>
    <t>寡婦年金</t>
    <phoneticPr fontId="5"/>
  </si>
  <si>
    <t>老齢福祉年金</t>
    <phoneticPr fontId="5"/>
  </si>
  <si>
    <t>年     度</t>
    <phoneticPr fontId="5"/>
  </si>
  <si>
    <t>円</t>
    <phoneticPr fontId="5"/>
  </si>
  <si>
    <t>―</t>
    <phoneticPr fontId="5"/>
  </si>
  <si>
    <t>（Ｂ）</t>
    <phoneticPr fontId="5"/>
  </si>
  <si>
    <t>実　　　　　　　　　績</t>
    <phoneticPr fontId="5"/>
  </si>
  <si>
    <t>法　人</t>
    <phoneticPr fontId="5"/>
  </si>
  <si>
    <t>各　戸</t>
    <phoneticPr fontId="5"/>
  </si>
  <si>
    <t>その他</t>
    <phoneticPr fontId="5"/>
  </si>
  <si>
    <t>年　　度</t>
    <phoneticPr fontId="5"/>
  </si>
  <si>
    <t>総　額</t>
    <phoneticPr fontId="5"/>
  </si>
  <si>
    <t>（Ｂ）</t>
    <phoneticPr fontId="5"/>
  </si>
  <si>
    <t>目標額</t>
    <phoneticPr fontId="5"/>
  </si>
  <si>
    <t>昭 和  50  年 度</t>
  </si>
  <si>
    <t>平 成  元　年 度</t>
    <phoneticPr fontId="5"/>
  </si>
  <si>
    <t>人　口</t>
    <phoneticPr fontId="5"/>
  </si>
  <si>
    <t>世帯数</t>
    <phoneticPr fontId="5"/>
  </si>
  <si>
    <t>高額療養費</t>
    <phoneticPr fontId="5"/>
  </si>
  <si>
    <t>葬　祭  費</t>
    <phoneticPr fontId="5"/>
  </si>
  <si>
    <t>総      額</t>
    <phoneticPr fontId="5"/>
  </si>
  <si>
    <t xml:space="preserve">    14年度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</si>
  <si>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</si>
  <si>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</si>
  <si>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</si>
  <si>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</si>
  <si>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  14  年度</t>
  </si>
  <si>
    <t>世帯数</t>
    <phoneticPr fontId="5"/>
  </si>
  <si>
    <t>人　口</t>
    <phoneticPr fontId="5"/>
  </si>
  <si>
    <t>世帯</t>
    <phoneticPr fontId="5"/>
  </si>
  <si>
    <t>％</t>
    <phoneticPr fontId="5"/>
  </si>
  <si>
    <t>件  数</t>
    <phoneticPr fontId="5"/>
  </si>
  <si>
    <t>給付額</t>
    <phoneticPr fontId="5"/>
  </si>
  <si>
    <t>件　数</t>
    <phoneticPr fontId="5"/>
  </si>
  <si>
    <r>
      <t>助産費</t>
    </r>
    <r>
      <rPr>
        <sz val="8"/>
        <rFont val="ＭＳ 明朝"/>
        <family val="1"/>
        <charset val="128"/>
      </rPr>
      <t>(出産育児一時金)</t>
    </r>
    <phoneticPr fontId="5"/>
  </si>
  <si>
    <t>被保険者</t>
    <phoneticPr fontId="5"/>
  </si>
  <si>
    <t>　－</t>
    <phoneticPr fontId="5"/>
  </si>
  <si>
    <t>･･･</t>
    <phoneticPr fontId="5"/>
  </si>
  <si>
    <t>件　数</t>
    <phoneticPr fontId="5"/>
  </si>
  <si>
    <t>老健負担分</t>
    <phoneticPr fontId="5"/>
  </si>
  <si>
    <t>補　　助</t>
    <phoneticPr fontId="5"/>
  </si>
  <si>
    <t>年　  度</t>
    <phoneticPr fontId="5"/>
  </si>
  <si>
    <t>70歳以上</t>
    <phoneticPr fontId="5"/>
  </si>
  <si>
    <t>医療費総額</t>
    <phoneticPr fontId="5"/>
  </si>
  <si>
    <t>年　　度</t>
    <phoneticPr fontId="5"/>
  </si>
  <si>
    <t>支給対象者</t>
    <phoneticPr fontId="5"/>
  </si>
  <si>
    <t>補助対象分</t>
    <phoneticPr fontId="5"/>
  </si>
  <si>
    <t>補助対象外分</t>
    <phoneticPr fontId="5"/>
  </si>
  <si>
    <t>（Ａ）</t>
    <phoneticPr fontId="5"/>
  </si>
  <si>
    <t>　　　16　年度</t>
    <phoneticPr fontId="5"/>
  </si>
  <si>
    <t>　　　17　年度</t>
    <phoneticPr fontId="5"/>
  </si>
  <si>
    <t>資料：　社会福祉協議会</t>
    <rPh sb="0" eb="2">
      <t>シリョウ</t>
    </rPh>
    <rPh sb="4" eb="6">
      <t>シャカイ</t>
    </rPh>
    <rPh sb="6" eb="8">
      <t>フクシ</t>
    </rPh>
    <rPh sb="8" eb="11">
      <t>キョウギカイ</t>
    </rPh>
    <phoneticPr fontId="5"/>
  </si>
  <si>
    <t>保護世帯</t>
    <phoneticPr fontId="5"/>
  </si>
  <si>
    <t>資料：　環境生活グループ</t>
    <rPh sb="0" eb="2">
      <t>シリョウ</t>
    </rPh>
    <rPh sb="4" eb="6">
      <t>カンキョウ</t>
    </rPh>
    <rPh sb="6" eb="8">
      <t>セイカツ</t>
    </rPh>
    <phoneticPr fontId="5"/>
  </si>
  <si>
    <t>　　　  15  年度</t>
    <phoneticPr fontId="5"/>
  </si>
  <si>
    <t>　　　  16　年度</t>
    <phoneticPr fontId="5"/>
  </si>
  <si>
    <t>　　　  17  年度</t>
    <phoneticPr fontId="5"/>
  </si>
  <si>
    <t>　　　  18　年度</t>
    <phoneticPr fontId="5"/>
  </si>
  <si>
    <t>　　14年度</t>
    <rPh sb="4" eb="6">
      <t>ネンド</t>
    </rPh>
    <phoneticPr fontId="5"/>
  </si>
  <si>
    <t>　　</t>
    <phoneticPr fontId="5"/>
  </si>
  <si>
    <t>　　61年度</t>
    <rPh sb="4" eb="6">
      <t>ネンド</t>
    </rPh>
    <phoneticPr fontId="5"/>
  </si>
  <si>
    <t>　　16年度</t>
    <phoneticPr fontId="5"/>
  </si>
  <si>
    <t>　　17年度</t>
    <phoneticPr fontId="5"/>
  </si>
  <si>
    <t>補　助</t>
    <phoneticPr fontId="5"/>
  </si>
  <si>
    <t>対象分</t>
    <phoneticPr fontId="5"/>
  </si>
  <si>
    <t>対象外分</t>
    <phoneticPr fontId="5"/>
  </si>
  <si>
    <t>(附加給付額・高額療養費額)</t>
    <phoneticPr fontId="5"/>
  </si>
  <si>
    <t>年      度</t>
    <phoneticPr fontId="5"/>
  </si>
  <si>
    <t>免除者数</t>
    <rPh sb="0" eb="3">
      <t>メンジョシャ</t>
    </rPh>
    <rPh sb="3" eb="4">
      <t>スウ</t>
    </rPh>
    <phoneticPr fontId="5"/>
  </si>
  <si>
    <t>１号被保険者</t>
    <phoneticPr fontId="5"/>
  </si>
  <si>
    <t>金　額</t>
    <phoneticPr fontId="5"/>
  </si>
  <si>
    <t>障害者福祉年金</t>
    <phoneticPr fontId="5"/>
  </si>
  <si>
    <t>件　数</t>
    <rPh sb="0" eb="1">
      <t>ケン</t>
    </rPh>
    <rPh sb="2" eb="3">
      <t>スウ</t>
    </rPh>
    <phoneticPr fontId="5"/>
  </si>
  <si>
    <t>金　額</t>
    <rPh sb="0" eb="1">
      <t>キン</t>
    </rPh>
    <rPh sb="2" eb="3">
      <t>ガク</t>
    </rPh>
    <phoneticPr fontId="5"/>
  </si>
  <si>
    <t>母子福祉年金</t>
    <rPh sb="0" eb="2">
      <t>ボシ</t>
    </rPh>
    <rPh sb="2" eb="4">
      <t>フクシ</t>
    </rPh>
    <rPh sb="4" eb="6">
      <t>ネンキン</t>
    </rPh>
    <phoneticPr fontId="5"/>
  </si>
  <si>
    <t>昭和  50　年度</t>
    <phoneticPr fontId="5"/>
  </si>
  <si>
    <t>　　  15　年度</t>
    <phoneticPr fontId="5"/>
  </si>
  <si>
    <t>　　　  14　年度</t>
    <phoneticPr fontId="5"/>
  </si>
  <si>
    <t>資料：　保健福祉グループ</t>
    <rPh sb="0" eb="2">
      <t>シリョウ</t>
    </rPh>
    <rPh sb="4" eb="6">
      <t>ホケン</t>
    </rPh>
    <rPh sb="6" eb="8">
      <t>フクシ</t>
    </rPh>
    <phoneticPr fontId="5"/>
  </si>
  <si>
    <t>　　15年度</t>
    <phoneticPr fontId="5"/>
  </si>
  <si>
    <t>昭和　50　年度</t>
    <rPh sb="0" eb="2">
      <t>ショウワ</t>
    </rPh>
    <phoneticPr fontId="5"/>
  </si>
  <si>
    <t>　　　51　年度</t>
    <phoneticPr fontId="5"/>
  </si>
  <si>
    <t>　　　２  年度</t>
    <phoneticPr fontId="5"/>
  </si>
  <si>
    <t>　　　３  年度</t>
  </si>
  <si>
    <t>　　　４  年度</t>
  </si>
  <si>
    <t>　　　５  年度</t>
  </si>
  <si>
    <t>　　　６  年度</t>
  </si>
  <si>
    <t>　　　７  年度</t>
  </si>
  <si>
    <t>　　　８  年度</t>
  </si>
  <si>
    <t xml:space="preserve">      10  年度</t>
    <phoneticPr fontId="5"/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</si>
  <si>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</si>
  <si>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</si>
  <si>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</si>
  <si>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</si>
  <si>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昭和 50 年度</t>
    <rPh sb="0" eb="2">
      <t>ショウワ</t>
    </rPh>
    <phoneticPr fontId="5"/>
  </si>
  <si>
    <t xml:space="preserve">     51 年度</t>
    <phoneticPr fontId="5"/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</si>
  <si>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</si>
  <si>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</si>
  <si>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</si>
  <si>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</si>
  <si>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</si>
  <si>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</si>
  <si>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</si>
  <si>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</si>
  <si>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</si>
  <si>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</si>
  <si>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</si>
  <si>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</si>
  <si>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２ 年度</t>
    <phoneticPr fontId="5"/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</si>
  <si>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</si>
  <si>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</si>
  <si>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</si>
  <si>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</si>
  <si>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</si>
  <si>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</si>
  <si>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  <phoneticPr fontId="5"/>
  </si>
  <si>
    <t xml:space="preserve">     11 年度</t>
  </si>
  <si>
    <t xml:space="preserve">     12 年度</t>
  </si>
  <si>
    <t xml:space="preserve">     13 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</si>
  <si>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</si>
  <si>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</si>
  <si>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</si>
  <si>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</si>
  <si>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</si>
  <si>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昭和 57 年度</t>
    <phoneticPr fontId="5"/>
  </si>
  <si>
    <t xml:space="preserve">     58 年度</t>
    <phoneticPr fontId="5"/>
  </si>
  <si>
    <t>昭和 59 年度</t>
    <phoneticPr fontId="5"/>
  </si>
  <si>
    <t xml:space="preserve">     60 年度</t>
    <phoneticPr fontId="5"/>
  </si>
  <si>
    <t xml:space="preserve">     10 年度</t>
    <phoneticPr fontId="5"/>
  </si>
  <si>
    <t xml:space="preserve">       51  年 度</t>
    <phoneticPr fontId="5"/>
  </si>
  <si>
    <t xml:space="preserve">       52  年 度</t>
  </si>
  <si>
    <t xml:space="preserve">       53  年 度</t>
  </si>
  <si>
    <t xml:space="preserve">       54  年 度</t>
  </si>
  <si>
    <t xml:space="preserve">       55  年 度</t>
  </si>
  <si>
    <t xml:space="preserve">       56  年 度</t>
  </si>
  <si>
    <t xml:space="preserve">       57  年 度</t>
  </si>
  <si>
    <t xml:space="preserve">       58  年 度</t>
  </si>
  <si>
    <t xml:space="preserve">       59  年 度</t>
  </si>
  <si>
    <t xml:space="preserve">       60  年 度</t>
  </si>
  <si>
    <t xml:space="preserve">       61  年 度</t>
  </si>
  <si>
    <t xml:space="preserve">       62  年 度</t>
  </si>
  <si>
    <t xml:space="preserve">       63  年 度</t>
  </si>
  <si>
    <t>　　   ２  年 度</t>
    <phoneticPr fontId="5"/>
  </si>
  <si>
    <t>　　   ４  年 度</t>
    <phoneticPr fontId="5"/>
  </si>
  <si>
    <t>　　   ５  年 度</t>
  </si>
  <si>
    <t>　　   ６  年 度</t>
  </si>
  <si>
    <t>　　   ７  年 度</t>
  </si>
  <si>
    <t>　　   ８  年 度</t>
  </si>
  <si>
    <t>　　   10  年 度</t>
    <phoneticPr fontId="5"/>
  </si>
  <si>
    <t>　　   11  年 度</t>
  </si>
  <si>
    <t>　　   12  年 度</t>
  </si>
  <si>
    <t>　　   13  年 度</t>
  </si>
  <si>
    <t>　　   14  年 度</t>
  </si>
  <si>
    <t>　　   15  年 度</t>
  </si>
  <si>
    <t>　　   16  年 度</t>
  </si>
  <si>
    <t>　　   17  年 度</t>
  </si>
  <si>
    <t>　　   18  年 度</t>
  </si>
  <si>
    <t xml:space="preserve">     51 年度</t>
    <phoneticPr fontId="5"/>
  </si>
  <si>
    <t xml:space="preserve">     ２ 年度</t>
    <phoneticPr fontId="5"/>
  </si>
  <si>
    <t xml:space="preserve">     10 年度</t>
    <phoneticPr fontId="5"/>
  </si>
  <si>
    <t>　　  53　年度</t>
    <phoneticPr fontId="5"/>
  </si>
  <si>
    <t>昭和  52　年度</t>
    <phoneticPr fontId="5"/>
  </si>
  <si>
    <t>　　  54　年度</t>
  </si>
  <si>
    <t>　　  55　年度</t>
  </si>
  <si>
    <t>　　  56　年度</t>
  </si>
  <si>
    <t>　　  57　年度</t>
  </si>
  <si>
    <t>　　  58　年度</t>
  </si>
  <si>
    <t>　　  59　年度</t>
  </si>
  <si>
    <t>　　  60　年度</t>
  </si>
  <si>
    <t>　　  61　年度</t>
  </si>
  <si>
    <t>　　  62　年度</t>
  </si>
  <si>
    <t>　　  63　年度</t>
  </si>
  <si>
    <t xml:space="preserve">    　２　年度</t>
    <phoneticPr fontId="5"/>
  </si>
  <si>
    <t xml:space="preserve">    　３　年度</t>
  </si>
  <si>
    <t xml:space="preserve">    　４　年度</t>
  </si>
  <si>
    <t xml:space="preserve">    　５　年度</t>
  </si>
  <si>
    <t xml:space="preserve">    　６　年度</t>
  </si>
  <si>
    <t xml:space="preserve">    　７　年度</t>
  </si>
  <si>
    <t xml:space="preserve">    　８　年度</t>
  </si>
  <si>
    <t>昭和53年度</t>
    <phoneticPr fontId="5"/>
  </si>
  <si>
    <t>昭和  40　年度</t>
    <phoneticPr fontId="5"/>
  </si>
  <si>
    <t>　　　41　年度</t>
    <phoneticPr fontId="5"/>
  </si>
  <si>
    <t>　　　42　年度</t>
  </si>
  <si>
    <t>　　　43　年度</t>
  </si>
  <si>
    <t>　　　44　年度</t>
  </si>
  <si>
    <t>　　　45　年度</t>
  </si>
  <si>
    <t>　　　46　年度</t>
  </si>
  <si>
    <t>　　　47　年度</t>
  </si>
  <si>
    <t>　　　48　年度</t>
  </si>
  <si>
    <t>　　　49　年度</t>
  </si>
  <si>
    <t>　　　50　年度</t>
  </si>
  <si>
    <t>保 険 料</t>
    <phoneticPr fontId="5"/>
  </si>
  <si>
    <t>献　血　人　数</t>
    <phoneticPr fontId="5"/>
  </si>
  <si>
    <t>申　請</t>
    <phoneticPr fontId="5"/>
  </si>
  <si>
    <t>却　下</t>
    <phoneticPr fontId="5"/>
  </si>
  <si>
    <t>辞　退</t>
    <phoneticPr fontId="5"/>
  </si>
  <si>
    <t>開　始</t>
    <phoneticPr fontId="5"/>
  </si>
  <si>
    <t>廃　止</t>
    <phoneticPr fontId="5"/>
  </si>
  <si>
    <t>扶 助 総 額</t>
    <phoneticPr fontId="5"/>
  </si>
  <si>
    <t>14年２月～15年１月</t>
  </si>
  <si>
    <t>15年２月～16年１月</t>
  </si>
  <si>
    <t>16年２月～17年１月</t>
  </si>
  <si>
    <t>17年２月～18年１月</t>
  </si>
  <si>
    <t>18年２月～19年１月</t>
  </si>
  <si>
    <t xml:space="preserve">　　(2)　　国民年金受給状況      </t>
    <phoneticPr fontId="5"/>
  </si>
  <si>
    <t xml:space="preserve">　　(1)　　福祉年金          </t>
    <phoneticPr fontId="5"/>
  </si>
  <si>
    <t>資料：　環境生活グループ</t>
    <rPh sb="0" eb="2">
      <t>シリョウ</t>
    </rPh>
    <rPh sb="6" eb="8">
      <t>セイカツ</t>
    </rPh>
    <phoneticPr fontId="5"/>
  </si>
  <si>
    <t>資料：　環境生活グループ</t>
    <phoneticPr fontId="5"/>
  </si>
  <si>
    <t>医 　療 　給 　付 　状 　況</t>
    <phoneticPr fontId="5"/>
  </si>
  <si>
    <t>被　　保　　険　　者　　数</t>
    <phoneticPr fontId="5"/>
  </si>
  <si>
    <t>（注）昭和６１年４月１日法改正により次表に変更　　　　　　　　　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5">
      <t>ホウカイセイ</t>
    </rPh>
    <rPh sb="18" eb="20">
      <t>ジヒョウ</t>
    </rPh>
    <rPh sb="21" eb="23">
      <t>ヘンコウ</t>
    </rPh>
    <phoneticPr fontId="5"/>
  </si>
  <si>
    <t>療　養　費</t>
    <phoneticPr fontId="5"/>
  </si>
  <si>
    <t>総 　　支 　　出 　　額</t>
    <phoneticPr fontId="5"/>
  </si>
  <si>
    <t>資料：　保健福祉グループ</t>
    <phoneticPr fontId="5"/>
  </si>
  <si>
    <t>運      動      指      導      室</t>
    <rPh sb="0" eb="1">
      <t>ウン</t>
    </rPh>
    <rPh sb="7" eb="8">
      <t>ドウ</t>
    </rPh>
    <rPh sb="14" eb="15">
      <t>ユビ</t>
    </rPh>
    <rPh sb="21" eb="22">
      <t>シルベ</t>
    </rPh>
    <rPh sb="28" eb="29">
      <t>シツ</t>
    </rPh>
    <phoneticPr fontId="5"/>
  </si>
  <si>
    <t>健      康      遊      浴      室</t>
    <rPh sb="0" eb="1">
      <t>ケン</t>
    </rPh>
    <rPh sb="7" eb="8">
      <t>ヤスシ</t>
    </rPh>
    <rPh sb="14" eb="15">
      <t>ユウ</t>
    </rPh>
    <rPh sb="21" eb="22">
      <t>ヨク</t>
    </rPh>
    <rPh sb="28" eb="29">
      <t>シツ</t>
    </rPh>
    <phoneticPr fontId="5"/>
  </si>
  <si>
    <t>集団健診</t>
    <rPh sb="0" eb="2">
      <t>シュウダン</t>
    </rPh>
    <rPh sb="2" eb="4">
      <t>ケンシン</t>
    </rPh>
    <phoneticPr fontId="5"/>
  </si>
  <si>
    <t>和　　室</t>
    <rPh sb="0" eb="1">
      <t>ワ</t>
    </rPh>
    <rPh sb="3" eb="4">
      <t>シツ</t>
    </rPh>
    <phoneticPr fontId="5"/>
  </si>
  <si>
    <t>講習室</t>
    <rPh sb="0" eb="2">
      <t>コウシュウ</t>
    </rPh>
    <rPh sb="2" eb="3">
      <t>シツ</t>
    </rPh>
    <phoneticPr fontId="5"/>
  </si>
  <si>
    <t>一     般</t>
    <rPh sb="0" eb="1">
      <t>イチ</t>
    </rPh>
    <rPh sb="6" eb="7">
      <t>パン</t>
    </rPh>
    <phoneticPr fontId="5"/>
  </si>
  <si>
    <t>60歳以上</t>
    <rPh sb="2" eb="3">
      <t>サイ</t>
    </rPh>
    <rPh sb="3" eb="5">
      <t>イジョウ</t>
    </rPh>
    <phoneticPr fontId="5"/>
  </si>
  <si>
    <t>障がい者</t>
    <rPh sb="0" eb="1">
      <t>サワ</t>
    </rPh>
    <rPh sb="3" eb="4">
      <t>シャ</t>
    </rPh>
    <phoneticPr fontId="5"/>
  </si>
  <si>
    <t>そ の 他</t>
    <rPh sb="4" eb="5">
      <t>タ</t>
    </rPh>
    <phoneticPr fontId="5"/>
  </si>
  <si>
    <t>計</t>
    <rPh sb="0" eb="1">
      <t>ケイ</t>
    </rPh>
    <phoneticPr fontId="5"/>
  </si>
  <si>
    <t>実習室</t>
    <rPh sb="0" eb="3">
      <t>ジッシュウシツ</t>
    </rPh>
    <phoneticPr fontId="5"/>
  </si>
  <si>
    <t>活動室</t>
    <rPh sb="0" eb="2">
      <t>カツドウ</t>
    </rPh>
    <rPh sb="2" eb="3">
      <t>シツ</t>
    </rPh>
    <phoneticPr fontId="5"/>
  </si>
  <si>
    <t>人</t>
    <rPh sb="0" eb="1">
      <t>ニン</t>
    </rPh>
    <phoneticPr fontId="5"/>
  </si>
  <si>
    <t>ホ　ー　ル</t>
    <phoneticPr fontId="5"/>
  </si>
  <si>
    <t>（１）</t>
    <phoneticPr fontId="5"/>
  </si>
  <si>
    <t>（２）</t>
    <phoneticPr fontId="5"/>
  </si>
  <si>
    <t>調　理</t>
    <rPh sb="0" eb="1">
      <t>チョウ</t>
    </rPh>
    <rPh sb="2" eb="3">
      <t>リ</t>
    </rPh>
    <phoneticPr fontId="5"/>
  </si>
  <si>
    <t>住　民</t>
    <rPh sb="0" eb="1">
      <t>ジュウ</t>
    </rPh>
    <rPh sb="2" eb="3">
      <t>ミン</t>
    </rPh>
    <phoneticPr fontId="5"/>
  </si>
  <si>
    <t>(注)　昭和６１年４月１日法改正により次表に変更</t>
    <phoneticPr fontId="5"/>
  </si>
  <si>
    <t>会　　　議　　　室</t>
    <rPh sb="0" eb="1">
      <t>カイ</t>
    </rPh>
    <rPh sb="4" eb="5">
      <t>ギ</t>
    </rPh>
    <rPh sb="8" eb="9">
      <t>シツ</t>
    </rPh>
    <phoneticPr fontId="5"/>
  </si>
  <si>
    <t>年    度</t>
    <rPh sb="0" eb="1">
      <t>トシ</t>
    </rPh>
    <rPh sb="5" eb="6">
      <t>ド</t>
    </rPh>
    <phoneticPr fontId="5"/>
  </si>
  <si>
    <t>　　－</t>
    <phoneticPr fontId="5"/>
  </si>
  <si>
    <t>平成  元  年度</t>
    <phoneticPr fontId="5"/>
  </si>
  <si>
    <t>平成  ９  年度</t>
    <phoneticPr fontId="5"/>
  </si>
  <si>
    <t xml:space="preserve">      19  年度</t>
  </si>
  <si>
    <t xml:space="preserve">      20  年度</t>
  </si>
  <si>
    <t xml:space="preserve">      21  年度</t>
  </si>
  <si>
    <t xml:space="preserve">      22  年度</t>
  </si>
  <si>
    <t xml:space="preserve">      23  年度</t>
  </si>
  <si>
    <t>平成 元 年度</t>
    <phoneticPr fontId="5"/>
  </si>
  <si>
    <t>平成 ９ 年度</t>
    <phoneticPr fontId="5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</si>
  <si>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</si>
  <si>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</si>
  <si>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</si>
  <si>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</si>
  <si>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</si>
  <si>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平成元年度</t>
    <phoneticPr fontId="5"/>
  </si>
  <si>
    <t>平成９年度</t>
    <phoneticPr fontId="5"/>
  </si>
  <si>
    <t>資料：　環境生活グループ</t>
  </si>
  <si>
    <t>65歳以上ねたきり老人</t>
    <rPh sb="9" eb="11">
      <t>ロウジン</t>
    </rPh>
    <phoneticPr fontId="5"/>
  </si>
  <si>
    <t xml:space="preserve">    19年度</t>
  </si>
  <si>
    <t xml:space="preserve">    20年度</t>
  </si>
  <si>
    <t>　　　　　　　　　　　　　　　　　　　　　　　　　　　　　　　　  　</t>
    <phoneticPr fontId="5"/>
  </si>
  <si>
    <t>（注）　平成２０年４月１日より後期高齢者医療制度に移行。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5" eb="17">
      <t>コウキ</t>
    </rPh>
    <rPh sb="17" eb="20">
      <t>コウレイシャ</t>
    </rPh>
    <rPh sb="20" eb="22">
      <t>イリョウ</t>
    </rPh>
    <rPh sb="22" eb="24">
      <t>セイド</t>
    </rPh>
    <rPh sb="25" eb="27">
      <t>イコウ</t>
    </rPh>
    <phoneticPr fontId="5"/>
  </si>
  <si>
    <t>（注）　平成２０年度は精算分支出額。</t>
    <rPh sb="1" eb="2">
      <t>チュウ</t>
    </rPh>
    <rPh sb="4" eb="6">
      <t>ヘイセイ</t>
    </rPh>
    <rPh sb="8" eb="10">
      <t>ネンド</t>
    </rPh>
    <rPh sb="11" eb="13">
      <t>セイサン</t>
    </rPh>
    <rPh sb="13" eb="14">
      <t>ブン</t>
    </rPh>
    <rPh sb="14" eb="17">
      <t>シシュツガク</t>
    </rPh>
    <phoneticPr fontId="5"/>
  </si>
  <si>
    <t>保険料</t>
    <rPh sb="0" eb="3">
      <t>ホケンリョウ</t>
    </rPh>
    <phoneticPr fontId="5"/>
  </si>
  <si>
    <t>75歳以上</t>
    <rPh sb="2" eb="3">
      <t>サイ</t>
    </rPh>
    <rPh sb="3" eb="5">
      <t>イジョウ</t>
    </rPh>
    <phoneticPr fontId="5"/>
  </si>
  <si>
    <t>人</t>
    <phoneticPr fontId="5"/>
  </si>
  <si>
    <t>円</t>
    <rPh sb="0" eb="1">
      <t>エン</t>
    </rPh>
    <phoneticPr fontId="5"/>
  </si>
  <si>
    <t>平成  20  年度</t>
    <phoneticPr fontId="5"/>
  </si>
  <si>
    <t xml:space="preserve">      21  年度</t>
    <phoneticPr fontId="5"/>
  </si>
  <si>
    <t xml:space="preserve">      22  年度</t>
    <phoneticPr fontId="5"/>
  </si>
  <si>
    <t xml:space="preserve">      23  年度</t>
    <phoneticPr fontId="5"/>
  </si>
  <si>
    <t>資料：　環境生活グループ</t>
    <rPh sb="0" eb="2">
      <t>シリョウ</t>
    </rPh>
    <rPh sb="4" eb="6">
      <t>カンキョウ</t>
    </rPh>
    <phoneticPr fontId="5"/>
  </si>
  <si>
    <t>平成 元 年度</t>
    <phoneticPr fontId="5"/>
  </si>
  <si>
    <r>
      <rPr>
        <sz val="9"/>
        <color indexed="8"/>
        <rFont val="ＭＳ 明朝"/>
        <family val="1"/>
        <charset val="128"/>
      </rPr>
      <t>１人当たり</t>
    </r>
    <r>
      <rPr>
        <sz val="10.5"/>
        <color indexed="8"/>
        <rFont val="ＭＳ 明朝"/>
        <family val="1"/>
        <charset val="128"/>
      </rPr>
      <t xml:space="preserve">
保険料</t>
    </r>
    <rPh sb="1" eb="2">
      <t>ヒト</t>
    </rPh>
    <rPh sb="2" eb="3">
      <t>ア</t>
    </rPh>
    <rPh sb="6" eb="9">
      <t>ホケンリョウ</t>
    </rPh>
    <phoneticPr fontId="5"/>
  </si>
  <si>
    <r>
      <rPr>
        <sz val="9"/>
        <color indexed="8"/>
        <rFont val="ＭＳ 明朝"/>
        <family val="1"/>
        <charset val="128"/>
      </rPr>
      <t>65歳以上75歳未満</t>
    </r>
    <r>
      <rPr>
        <sz val="8"/>
        <color indexed="8"/>
        <rFont val="ＭＳ 明朝"/>
        <family val="1"/>
        <charset val="128"/>
      </rPr>
      <t xml:space="preserve">
(障害認定を受けた者)</t>
    </r>
    <rPh sb="2" eb="3">
      <t>サイ</t>
    </rPh>
    <rPh sb="3" eb="5">
      <t>イジョウ</t>
    </rPh>
    <rPh sb="7" eb="8">
      <t>サイ</t>
    </rPh>
    <rPh sb="8" eb="10">
      <t>ミマン</t>
    </rPh>
    <rPh sb="12" eb="14">
      <t>ショウガイ</t>
    </rPh>
    <rPh sb="14" eb="16">
      <t>ニンテイ</t>
    </rPh>
    <rPh sb="17" eb="18">
      <t>ウ</t>
    </rPh>
    <rPh sb="20" eb="21">
      <t>モノ</t>
    </rPh>
    <phoneticPr fontId="5"/>
  </si>
  <si>
    <t>被保険者数</t>
    <rPh sb="4" eb="5">
      <t>スウ</t>
    </rPh>
    <phoneticPr fontId="5"/>
  </si>
  <si>
    <t>要介護認定者数</t>
    <rPh sb="0" eb="3">
      <t>ヨウカイゴ</t>
    </rPh>
    <rPh sb="3" eb="6">
      <t>ニンテイシャ</t>
    </rPh>
    <rPh sb="6" eb="7">
      <t>スウ</t>
    </rPh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</si>
  <si>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</si>
  <si>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</si>
  <si>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要支援１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</si>
  <si>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</si>
  <si>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</si>
  <si>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</si>
  <si>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</si>
  <si>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</si>
  <si>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</si>
  <si>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合計</t>
    <rPh sb="0" eb="2">
      <t>ゴウケイ</t>
    </rPh>
    <phoneticPr fontId="5"/>
  </si>
  <si>
    <t>居宅サービス</t>
    <rPh sb="0" eb="2">
      <t>キョタク</t>
    </rPh>
    <phoneticPr fontId="5"/>
  </si>
  <si>
    <t>地域密着型サービス</t>
    <rPh sb="0" eb="2">
      <t>チイキ</t>
    </rPh>
    <rPh sb="2" eb="5">
      <t>ミッチャクガタ</t>
    </rPh>
    <phoneticPr fontId="5"/>
  </si>
  <si>
    <t>施設サービス</t>
    <rPh sb="0" eb="2">
      <t>シセツ</t>
    </rPh>
    <phoneticPr fontId="5"/>
  </si>
  <si>
    <t>審査支払手数料</t>
    <rPh sb="0" eb="2">
      <t>シンサ</t>
    </rPh>
    <rPh sb="2" eb="4">
      <t>シハライ</t>
    </rPh>
    <rPh sb="4" eb="7">
      <t>テスウリョウ</t>
    </rPh>
    <phoneticPr fontId="5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</si>
  <si>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</si>
  <si>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</si>
  <si>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</si>
  <si>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件</t>
    <rPh sb="0" eb="1">
      <t>ケン</t>
    </rPh>
    <phoneticPr fontId="5"/>
  </si>
  <si>
    <t>人</t>
    <phoneticPr fontId="5"/>
  </si>
  <si>
    <t>平成12年度</t>
    <phoneticPr fontId="5"/>
  </si>
  <si>
    <t>13年度</t>
    <phoneticPr fontId="5"/>
  </si>
  <si>
    <t>14年度</t>
  </si>
  <si>
    <t>15年度</t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</si>
  <si>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</si>
  <si>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</si>
  <si>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</si>
  <si>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</si>
  <si>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</si>
  <si>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</si>
  <si>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</si>
  <si>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</si>
  <si>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高額介 護サービス</t>
    <rPh sb="0" eb="2">
      <t>コウガク</t>
    </rPh>
    <rPh sb="2" eb="3">
      <t>スケ</t>
    </rPh>
    <rPh sb="4" eb="5">
      <t>マモル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</si>
  <si>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</si>
  <si>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第２号被保険者</t>
    <rPh sb="0" eb="1">
      <t>ダイ</t>
    </rPh>
    <rPh sb="2" eb="3">
      <t>ゴウ</t>
    </rPh>
    <rPh sb="3" eb="7">
      <t>ヒホケンシャ</t>
    </rPh>
    <phoneticPr fontId="5"/>
  </si>
  <si>
    <t>平成  元　年度</t>
    <phoneticPr fontId="5"/>
  </si>
  <si>
    <t>平成  ９　年度</t>
    <phoneticPr fontId="5"/>
  </si>
  <si>
    <t>　　　18　年度</t>
    <phoneticPr fontId="5"/>
  </si>
  <si>
    <t>　　　19　年度</t>
  </si>
  <si>
    <t>　　　20　年度</t>
  </si>
  <si>
    <t>　　　21　年度</t>
  </si>
  <si>
    <t>　　　22　年度</t>
  </si>
  <si>
    <t>　　　23　年度</t>
  </si>
  <si>
    <t>　　   19  年 度</t>
  </si>
  <si>
    <t>　　   20  年 度</t>
  </si>
  <si>
    <t>　　   21  年 度</t>
  </si>
  <si>
    <t>　　   22  年 度</t>
  </si>
  <si>
    <t>　　   23  年 度</t>
  </si>
  <si>
    <t>平 成  ９  年 度</t>
    <phoneticPr fontId="5"/>
  </si>
  <si>
    <t>　　   ３  年 度</t>
    <phoneticPr fontId="5"/>
  </si>
  <si>
    <t>平成 元 年度</t>
    <phoneticPr fontId="5"/>
  </si>
  <si>
    <t>平成　元　年度</t>
    <phoneticPr fontId="5"/>
  </si>
  <si>
    <t>平成　９　年度</t>
    <phoneticPr fontId="5"/>
  </si>
  <si>
    <t>　　　  23　年度</t>
    <phoneticPr fontId="5"/>
  </si>
  <si>
    <t>　　　  22　年度</t>
    <phoneticPr fontId="5"/>
  </si>
  <si>
    <t>　　　  21　年度</t>
    <phoneticPr fontId="5"/>
  </si>
  <si>
    <t>　　　  20　年度</t>
    <phoneticPr fontId="5"/>
  </si>
  <si>
    <t>　　　  19　年度</t>
    <phoneticPr fontId="5"/>
  </si>
  <si>
    <t xml:space="preserve">  平成  元  年度</t>
    <phoneticPr fontId="5"/>
  </si>
  <si>
    <t xml:space="preserve">  平成  ９  年度</t>
    <phoneticPr fontId="5"/>
  </si>
  <si>
    <t>資料：　保健福祉グループ</t>
    <rPh sb="4" eb="6">
      <t>ホケン</t>
    </rPh>
    <rPh sb="6" eb="8">
      <t>フクシ</t>
    </rPh>
    <phoneticPr fontId="5"/>
  </si>
  <si>
    <t>平成元年度</t>
    <phoneticPr fontId="5"/>
  </si>
  <si>
    <t>　　20年度</t>
    <phoneticPr fontId="5"/>
  </si>
  <si>
    <t>20年２月～21年１月</t>
    <rPh sb="2" eb="3">
      <t>ネン</t>
    </rPh>
    <rPh sb="4" eb="5">
      <t>ガツ</t>
    </rPh>
    <rPh sb="8" eb="9">
      <t>ネン</t>
    </rPh>
    <rPh sb="10" eb="11">
      <t>ガツ</t>
    </rPh>
    <phoneticPr fontId="5"/>
  </si>
  <si>
    <t>　　21年度</t>
    <phoneticPr fontId="5"/>
  </si>
  <si>
    <t>21年２月～22年１月</t>
    <phoneticPr fontId="5"/>
  </si>
  <si>
    <t>（児童手当）</t>
    <rPh sb="1" eb="3">
      <t>ジドウ</t>
    </rPh>
    <rPh sb="3" eb="5">
      <t>テアテ</t>
    </rPh>
    <phoneticPr fontId="5"/>
  </si>
  <si>
    <t>22年２月～22年３月</t>
    <phoneticPr fontId="5"/>
  </si>
  <si>
    <t>（子ども手当）</t>
    <rPh sb="1" eb="2">
      <t>コ</t>
    </rPh>
    <rPh sb="4" eb="6">
      <t>テアテ</t>
    </rPh>
    <phoneticPr fontId="5"/>
  </si>
  <si>
    <t>22年４月～23年１月</t>
    <phoneticPr fontId="5"/>
  </si>
  <si>
    <t>　　22年度</t>
    <phoneticPr fontId="5"/>
  </si>
  <si>
    <t>（22年4月子ども手当法施行）</t>
    <rPh sb="3" eb="4">
      <t>ネン</t>
    </rPh>
    <rPh sb="5" eb="6">
      <t>ガツ</t>
    </rPh>
    <rPh sb="6" eb="7">
      <t>コ</t>
    </rPh>
    <rPh sb="9" eb="12">
      <t>テアテホウ</t>
    </rPh>
    <rPh sb="12" eb="14">
      <t>セコウ</t>
    </rPh>
    <phoneticPr fontId="5"/>
  </si>
  <si>
    <t>23年２月～24年１月</t>
    <phoneticPr fontId="5"/>
  </si>
  <si>
    <t>　　23年度</t>
    <phoneticPr fontId="5"/>
  </si>
  <si>
    <t>（23年10月子ども手当特措法施行）</t>
    <rPh sb="3" eb="4">
      <t>ネン</t>
    </rPh>
    <rPh sb="6" eb="7">
      <t>ガツ</t>
    </rPh>
    <rPh sb="7" eb="8">
      <t>コ</t>
    </rPh>
    <rPh sb="10" eb="12">
      <t>テアテ</t>
    </rPh>
    <rPh sb="12" eb="13">
      <t>トク</t>
    </rPh>
    <rPh sb="13" eb="14">
      <t>ソ</t>
    </rPh>
    <rPh sb="14" eb="15">
      <t>ホウ</t>
    </rPh>
    <rPh sb="15" eb="17">
      <t>セコウ</t>
    </rPh>
    <phoneticPr fontId="5"/>
  </si>
  <si>
    <t>(特措法施行前額)</t>
    <rPh sb="1" eb="2">
      <t>トク</t>
    </rPh>
    <rPh sb="2" eb="3">
      <t>ソ</t>
    </rPh>
    <rPh sb="3" eb="6">
      <t>ホウセコウ</t>
    </rPh>
    <rPh sb="6" eb="7">
      <t>マエ</t>
    </rPh>
    <rPh sb="7" eb="8">
      <t>ガク</t>
    </rPh>
    <phoneticPr fontId="5"/>
  </si>
  <si>
    <t>　　18年度</t>
    <phoneticPr fontId="5"/>
  </si>
  <si>
    <t>（16年６月法改正）</t>
    <phoneticPr fontId="5"/>
  </si>
  <si>
    <t>（18年４月法改正）</t>
    <phoneticPr fontId="5"/>
  </si>
  <si>
    <t>　　　平成23年10月子ども手当特別措置法施行により、年支給額変更。</t>
    <rPh sb="3" eb="5">
      <t>ヘイセイ</t>
    </rPh>
    <rPh sb="7" eb="8">
      <t>ネン</t>
    </rPh>
    <rPh sb="10" eb="11">
      <t>ガツ</t>
    </rPh>
    <rPh sb="11" eb="12">
      <t>コ</t>
    </rPh>
    <rPh sb="14" eb="16">
      <t>テアテ</t>
    </rPh>
    <rPh sb="16" eb="18">
      <t>トクベツ</t>
    </rPh>
    <rPh sb="18" eb="21">
      <t>ソチホウ</t>
    </rPh>
    <rPh sb="21" eb="23">
      <t>シコウ</t>
    </rPh>
    <rPh sb="27" eb="28">
      <t>トシ</t>
    </rPh>
    <rPh sb="28" eb="31">
      <t>シキュウガク</t>
    </rPh>
    <rPh sb="31" eb="33">
      <t>ヘンコウ</t>
    </rPh>
    <phoneticPr fontId="5"/>
  </si>
  <si>
    <t>昭和53年度</t>
    <rPh sb="0" eb="2">
      <t>ショウワ</t>
    </rPh>
    <phoneticPr fontId="5"/>
  </si>
  <si>
    <t>　　54年度</t>
    <phoneticPr fontId="5"/>
  </si>
  <si>
    <t>　　61年度</t>
  </si>
  <si>
    <t>平成元年度</t>
    <rPh sb="0" eb="2">
      <t>ヘイセイ</t>
    </rPh>
    <rPh sb="2" eb="4">
      <t>ガンネン</t>
    </rPh>
    <rPh sb="3" eb="5">
      <t>ネンド</t>
    </rPh>
    <phoneticPr fontId="5"/>
  </si>
  <si>
    <t>　　２年度</t>
    <phoneticPr fontId="5"/>
  </si>
  <si>
    <t>　　10年度</t>
    <phoneticPr fontId="5"/>
  </si>
  <si>
    <t>　　11年度</t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</si>
  <si>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</si>
  <si>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</si>
  <si>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</si>
  <si>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</si>
  <si>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</si>
  <si>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</si>
  <si>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</si>
  <si>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　　19年度</t>
  </si>
  <si>
    <t>　　20年度</t>
  </si>
  <si>
    <t>　　21年度</t>
  </si>
  <si>
    <t>　　22年度</t>
  </si>
  <si>
    <t>　　23年度</t>
  </si>
  <si>
    <t>昭和61年度</t>
    <rPh sb="0" eb="2">
      <t>ショウワ</t>
    </rPh>
    <phoneticPr fontId="5"/>
  </si>
  <si>
    <t>平成９年度</t>
    <phoneticPr fontId="5"/>
  </si>
  <si>
    <t>保険料
免除者数</t>
    <rPh sb="4" eb="7">
      <t>メンジョシャ</t>
    </rPh>
    <rPh sb="7" eb="8">
      <t>スウ</t>
    </rPh>
    <phoneticPr fontId="5"/>
  </si>
  <si>
    <t>３　　号
被保険者</t>
    <rPh sb="5" eb="9">
      <t>ヒホケンシャ</t>
    </rPh>
    <phoneticPr fontId="5"/>
  </si>
  <si>
    <t>昭和50年度</t>
    <phoneticPr fontId="5"/>
  </si>
  <si>
    <t xml:space="preserve">    51年度</t>
    <phoneticPr fontId="5"/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</si>
  <si>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</si>
  <si>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</si>
  <si>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</si>
  <si>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</si>
  <si>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</si>
  <si>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</si>
  <si>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>平成16年度</t>
    <phoneticPr fontId="5"/>
  </si>
  <si>
    <t xml:space="preserve">    17年度</t>
    <phoneticPr fontId="5"/>
  </si>
  <si>
    <t xml:space="preserve">    21年度</t>
  </si>
  <si>
    <t xml:space="preserve">    22年度</t>
  </si>
  <si>
    <t xml:space="preserve">    23年度</t>
  </si>
  <si>
    <t>昭和61年度</t>
    <phoneticPr fontId="5"/>
  </si>
  <si>
    <t xml:space="preserve">  　62年度</t>
    <phoneticPr fontId="5"/>
  </si>
  <si>
    <t xml:space="preserve">  　63年度</t>
  </si>
  <si>
    <t>平成元年度</t>
    <rPh sb="0" eb="2">
      <t>ヘイセイ</t>
    </rPh>
    <rPh sb="2" eb="3">
      <t>ガン</t>
    </rPh>
    <phoneticPr fontId="5"/>
  </si>
  <si>
    <t xml:space="preserve">  　２年度</t>
    <phoneticPr fontId="5"/>
  </si>
  <si>
    <t xml:space="preserve">  　３年度</t>
  </si>
  <si>
    <t xml:space="preserve">  　４年度</t>
  </si>
  <si>
    <t xml:space="preserve">  　５年度</t>
  </si>
  <si>
    <t xml:space="preserve">  　６年度</t>
  </si>
  <si>
    <t xml:space="preserve">  　７年度</t>
  </si>
  <si>
    <t xml:space="preserve">  　８年度</t>
  </si>
  <si>
    <t xml:space="preserve">  　10年度</t>
    <phoneticPr fontId="5"/>
  </si>
  <si>
    <t xml:space="preserve">  　11年度</t>
  </si>
  <si>
    <t xml:space="preserve">  　12年度</t>
  </si>
  <si>
    <t xml:space="preserve">  　13年度</t>
  </si>
  <si>
    <t xml:space="preserve">  　14年度</t>
  </si>
  <si>
    <t xml:space="preserve">  　15年度</t>
  </si>
  <si>
    <t xml:space="preserve">  　16年度</t>
  </si>
  <si>
    <t xml:space="preserve">  　17年度</t>
  </si>
  <si>
    <t xml:space="preserve">  　18年度</t>
  </si>
  <si>
    <t xml:space="preserve">  　19年度</t>
  </si>
  <si>
    <t xml:space="preserve">  　20年度</t>
  </si>
  <si>
    <t xml:space="preserve">  　21年度</t>
  </si>
  <si>
    <t xml:space="preserve">  　22年度</t>
  </si>
  <si>
    <t xml:space="preserve">  　23年度</t>
  </si>
  <si>
    <t>金　額</t>
    <phoneticPr fontId="5"/>
  </si>
  <si>
    <t xml:space="preserve">　77　　国民健康保険加入状況        </t>
    <phoneticPr fontId="5"/>
  </si>
  <si>
    <t xml:space="preserve">　78　　国民健康保険給付状況        </t>
    <phoneticPr fontId="5"/>
  </si>
  <si>
    <t xml:space="preserve">　79　　老人保健給付状況      </t>
    <phoneticPr fontId="5"/>
  </si>
  <si>
    <t xml:space="preserve">　80　　老人保健法による医療給付状況        </t>
    <phoneticPr fontId="5"/>
  </si>
  <si>
    <t xml:space="preserve">　81　　老人医療給付特別対策事業（道老）支給状況          </t>
    <phoneticPr fontId="5"/>
  </si>
  <si>
    <t xml:space="preserve">　83　　介護保険加入状況        </t>
    <rPh sb="5" eb="7">
      <t>カイゴ</t>
    </rPh>
    <phoneticPr fontId="5"/>
  </si>
  <si>
    <t xml:space="preserve">　84　　介護保険給付状況        </t>
    <rPh sb="5" eb="7">
      <t>カイゴ</t>
    </rPh>
    <rPh sb="9" eb="11">
      <t>キュウフ</t>
    </rPh>
    <phoneticPr fontId="5"/>
  </si>
  <si>
    <t xml:space="preserve">　82　　後期高齢者医療加入状況         </t>
    <phoneticPr fontId="5"/>
  </si>
  <si>
    <t xml:space="preserve">　85　　共同募金実績      </t>
    <phoneticPr fontId="5"/>
  </si>
  <si>
    <t xml:space="preserve">　86　　献血状況          </t>
    <phoneticPr fontId="5"/>
  </si>
  <si>
    <t xml:space="preserve">　87　　生活保護の状況      </t>
    <phoneticPr fontId="5"/>
  </si>
  <si>
    <t xml:space="preserve">　88　　重度心身障害者医療費支給状況        </t>
    <phoneticPr fontId="5"/>
  </si>
  <si>
    <t xml:space="preserve">　89　　ひとり親家庭等医療費支給状況        </t>
    <rPh sb="8" eb="9">
      <t>オヤ</t>
    </rPh>
    <phoneticPr fontId="5"/>
  </si>
  <si>
    <t xml:space="preserve">　90　　児童手当支給状況          </t>
    <phoneticPr fontId="5"/>
  </si>
  <si>
    <t>(注)　平成22年4月子ども手当法施行により、支給対象区分が「小学校修了前まで」から「中学校</t>
    <rPh sb="1" eb="2">
      <t>チュウ</t>
    </rPh>
    <rPh sb="4" eb="6">
      <t>ヘイセイ</t>
    </rPh>
    <rPh sb="8" eb="9">
      <t>ネン</t>
    </rPh>
    <rPh sb="10" eb="11">
      <t>ガツ</t>
    </rPh>
    <rPh sb="11" eb="12">
      <t>コ</t>
    </rPh>
    <rPh sb="14" eb="17">
      <t>テアテホウ</t>
    </rPh>
    <rPh sb="17" eb="19">
      <t>セコウ</t>
    </rPh>
    <rPh sb="23" eb="25">
      <t>シキュウ</t>
    </rPh>
    <rPh sb="25" eb="27">
      <t>タイショウ</t>
    </rPh>
    <rPh sb="27" eb="29">
      <t>クブン</t>
    </rPh>
    <rPh sb="31" eb="34">
      <t>ショウガッコウ</t>
    </rPh>
    <rPh sb="34" eb="37">
      <t>シュウリョウマエ</t>
    </rPh>
    <rPh sb="43" eb="46">
      <t>チュウガッコウ</t>
    </rPh>
    <phoneticPr fontId="5"/>
  </si>
  <si>
    <t>　　修了前まで」に変更。</t>
    <phoneticPr fontId="5"/>
  </si>
  <si>
    <t xml:space="preserve">　91　　乳幼児医療費支給状況          </t>
    <phoneticPr fontId="5"/>
  </si>
  <si>
    <t xml:space="preserve">　92　　国民年金被保険者数            </t>
    <phoneticPr fontId="5"/>
  </si>
  <si>
    <t xml:space="preserve">     －</t>
    <phoneticPr fontId="5"/>
  </si>
  <si>
    <t xml:space="preserve">　93　　国民年金受給状況      </t>
    <rPh sb="5" eb="7">
      <t>コクミン</t>
    </rPh>
    <rPh sb="9" eb="10">
      <t>ジュ</t>
    </rPh>
    <phoneticPr fontId="5"/>
  </si>
  <si>
    <t>　94　　保健福祉総合センター使用状況</t>
    <rPh sb="5" eb="7">
      <t>ホケン</t>
    </rPh>
    <rPh sb="7" eb="9">
      <t>フクシ</t>
    </rPh>
    <rPh sb="9" eb="11">
      <t>ソウゴウ</t>
    </rPh>
    <rPh sb="15" eb="17">
      <t>シヨウ</t>
    </rPh>
    <rPh sb="17" eb="19">
      <t>ジョウキョウ</t>
    </rPh>
    <phoneticPr fontId="5"/>
  </si>
  <si>
    <t>･･･</t>
    <phoneticPr fontId="5"/>
  </si>
  <si>
    <t>･･･</t>
    <phoneticPr fontId="5"/>
  </si>
  <si>
    <t>－</t>
    <phoneticPr fontId="5"/>
  </si>
  <si>
    <t>－</t>
    <phoneticPr fontId="5"/>
  </si>
  <si>
    <t>* 159,146,498</t>
    <phoneticPr fontId="5"/>
  </si>
  <si>
    <t>* 158,611,098</t>
    <phoneticPr fontId="5"/>
  </si>
  <si>
    <t>* 158,601,818</t>
    <phoneticPr fontId="5"/>
  </si>
  <si>
    <t>* 225,556,467</t>
    <phoneticPr fontId="5"/>
  </si>
  <si>
    <t>* 214,760,520</t>
    <phoneticPr fontId="5"/>
  </si>
  <si>
    <t>* 225,758,749</t>
    <phoneticPr fontId="5"/>
  </si>
  <si>
    <t>* 166,309,998</t>
    <phoneticPr fontId="5"/>
  </si>
  <si>
    <t>* 166,888,672</t>
    <phoneticPr fontId="5"/>
  </si>
  <si>
    <t>* 168,567,296</t>
    <phoneticPr fontId="5"/>
  </si>
  <si>
    <t>* 158,102,810</t>
    <phoneticPr fontId="5"/>
  </si>
  <si>
    <t>* 170,123,111</t>
    <phoneticPr fontId="5"/>
  </si>
  <si>
    <t>* 180,800,671</t>
    <phoneticPr fontId="5"/>
  </si>
  <si>
    <t>* 179,025,069</t>
    <phoneticPr fontId="5"/>
  </si>
  <si>
    <t>* 217,225,800</t>
    <phoneticPr fontId="5"/>
  </si>
  <si>
    <t>　　19年度</t>
    <phoneticPr fontId="5"/>
  </si>
  <si>
    <t>19年２月～20年１月</t>
    <phoneticPr fontId="5"/>
  </si>
  <si>
    <t>（19年４月法改正）</t>
    <phoneticPr fontId="5"/>
  </si>
  <si>
    <t>合　計</t>
    <rPh sb="0" eb="1">
      <t>ゴウ</t>
    </rPh>
    <rPh sb="2" eb="3">
      <t>ケイ</t>
    </rPh>
    <phoneticPr fontId="5"/>
  </si>
  <si>
    <t>　　　　* 印は、医療費を含まない。　　　　　　　　　　　　　　　　</t>
    <rPh sb="6" eb="7">
      <t>シルシ</t>
    </rPh>
    <rPh sb="9" eb="12">
      <t>イリョウヒ</t>
    </rPh>
    <rPh sb="13" eb="14">
      <t>フク</t>
    </rPh>
    <phoneticPr fontId="5"/>
  </si>
  <si>
    <t>（注）　平成７年度以降の保護世帯数は、年度末現在。</t>
    <rPh sb="1" eb="2">
      <t>チュウ</t>
    </rPh>
    <rPh sb="4" eb="6">
      <t>ヘイセイ</t>
    </rPh>
    <rPh sb="7" eb="9">
      <t>ネンド</t>
    </rPh>
    <rPh sb="9" eb="11">
      <t>イコウ</t>
    </rPh>
    <rPh sb="12" eb="14">
      <t>ホゴ</t>
    </rPh>
    <rPh sb="14" eb="17">
      <t>セタイスウ</t>
    </rPh>
    <rPh sb="19" eb="22">
      <t>ネンドマツ</t>
    </rPh>
    <rPh sb="22" eb="24">
      <t>ゲンザイ</t>
    </rPh>
    <phoneticPr fontId="5"/>
  </si>
  <si>
    <t>(注)　400ml献血は２人に換算。</t>
    <rPh sb="1" eb="2">
      <t>チュウ</t>
    </rPh>
    <rPh sb="16" eb="17">
      <t>サン</t>
    </rPh>
    <phoneticPr fontId="5"/>
  </si>
  <si>
    <t>（注）　平成１６年１０月より母子家庭等医療費からひとり親家庭等医療費に名称変更。</t>
    <rPh sb="1" eb="2">
      <t>チュウ</t>
    </rPh>
    <rPh sb="4" eb="6">
      <t>ヘイセイ</t>
    </rPh>
    <rPh sb="8" eb="9">
      <t>ネン</t>
    </rPh>
    <rPh sb="11" eb="12">
      <t>ガツ</t>
    </rPh>
    <rPh sb="14" eb="16">
      <t>ボシ</t>
    </rPh>
    <rPh sb="16" eb="18">
      <t>カテイ</t>
    </rPh>
    <rPh sb="18" eb="19">
      <t>トウ</t>
    </rPh>
    <rPh sb="19" eb="22">
      <t>イリョウヒ</t>
    </rPh>
    <rPh sb="27" eb="28">
      <t>オヤ</t>
    </rPh>
    <rPh sb="28" eb="30">
      <t>カテイ</t>
    </rPh>
    <rPh sb="30" eb="31">
      <t>トウ</t>
    </rPh>
    <rPh sb="31" eb="34">
      <t>イリョウヒ</t>
    </rPh>
    <rPh sb="35" eb="37">
      <t>メイショウ</t>
    </rPh>
    <rPh sb="37" eb="39">
      <t>ヘンコウ</t>
    </rPh>
    <phoneticPr fontId="5"/>
  </si>
  <si>
    <t>(注)　平成１６年１０月開設。　平成１６年度は、平成１６年１１月から１７年３月分。</t>
    <rPh sb="1" eb="2">
      <t>チュウ</t>
    </rPh>
    <rPh sb="11" eb="12">
      <t>ガツ</t>
    </rPh>
    <rPh sb="12" eb="14">
      <t>カイセツ</t>
    </rPh>
    <rPh sb="16" eb="18">
      <t>ヘイセイ</t>
    </rPh>
    <rPh sb="20" eb="21">
      <t>ネン</t>
    </rPh>
    <rPh sb="21" eb="22">
      <t>ド</t>
    </rPh>
    <rPh sb="24" eb="26">
      <t>ヘイセイ</t>
    </rPh>
    <rPh sb="28" eb="29">
      <t>ネン</t>
    </rPh>
    <rPh sb="31" eb="32">
      <t>ツキ</t>
    </rPh>
    <rPh sb="36" eb="37">
      <t>ネン</t>
    </rPh>
    <rPh sb="38" eb="39">
      <t>ガツ</t>
    </rPh>
    <rPh sb="39" eb="40">
      <t>ブン</t>
    </rPh>
    <phoneticPr fontId="5"/>
  </si>
  <si>
    <t>　　　平成１６年度、１７年度の運動指導室、健康遊浴室の「６０歳以上」欄は「６５歳以上」使用人数。</t>
    <rPh sb="3" eb="5">
      <t>ヘイセイ</t>
    </rPh>
    <rPh sb="7" eb="8">
      <t>ネン</t>
    </rPh>
    <rPh sb="8" eb="9">
      <t>ド</t>
    </rPh>
    <rPh sb="12" eb="13">
      <t>ネン</t>
    </rPh>
    <rPh sb="13" eb="14">
      <t>ド</t>
    </rPh>
    <rPh sb="15" eb="17">
      <t>ウンドウ</t>
    </rPh>
    <rPh sb="17" eb="20">
      <t>シドウシツ</t>
    </rPh>
    <rPh sb="21" eb="23">
      <t>ケンコウ</t>
    </rPh>
    <rPh sb="23" eb="25">
      <t>ユウヨク</t>
    </rPh>
    <rPh sb="25" eb="26">
      <t>シツ</t>
    </rPh>
    <rPh sb="30" eb="31">
      <t>サイ</t>
    </rPh>
    <rPh sb="31" eb="33">
      <t>イジョウ</t>
    </rPh>
    <rPh sb="34" eb="35">
      <t>ラン</t>
    </rPh>
    <rPh sb="39" eb="40">
      <t>サイ</t>
    </rPh>
    <rPh sb="40" eb="42">
      <t>イジョウ</t>
    </rPh>
    <rPh sb="43" eb="45">
      <t>シヨウ</t>
    </rPh>
    <rPh sb="45" eb="47">
      <t>ニンズウ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</si>
</sst>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_ "/>
    <numFmt numFmtId="179" formatCode="0.000_ "/>
    <numFmt numFmtId="180" formatCode="_ * #,##0_ ;_ * \-#,##0_ ;_ * &quot;-&quot;?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1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1" fontId="2" fillId="0" borderId="7" xfId="0" applyNumberFormat="1" applyFont="1" applyBorder="1" applyAlignment="1">
      <alignment horizontal="center" wrapText="1"/>
    </xf>
    <xf numFmtId="176" fontId="2" fillId="0" borderId="7" xfId="0" applyNumberFormat="1" applyFont="1" applyBorder="1" applyAlignment="1">
      <alignment horizontal="center" wrapText="1"/>
    </xf>
    <xf numFmtId="176" fontId="2" fillId="0" borderId="1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1" fontId="2" fillId="0" borderId="8" xfId="0" applyNumberFormat="1" applyFont="1" applyBorder="1" applyAlignment="1">
      <alignment horizontal="center" wrapText="1"/>
    </xf>
    <xf numFmtId="176" fontId="2" fillId="0" borderId="8" xfId="0" applyNumberFormat="1" applyFont="1" applyBorder="1" applyAlignment="1">
      <alignment horizontal="center" wrapText="1"/>
    </xf>
    <xf numFmtId="176" fontId="2" fillId="0" borderId="1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176" fontId="2" fillId="0" borderId="3" xfId="0" applyNumberFormat="1" applyFont="1" applyBorder="1" applyAlignment="1">
      <alignment horizontal="center" wrapText="1"/>
    </xf>
    <xf numFmtId="176" fontId="2" fillId="0" borderId="14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1" fontId="2" fillId="0" borderId="14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6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41" fontId="2" fillId="0" borderId="16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18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/>
    </xf>
    <xf numFmtId="0" fontId="2" fillId="0" borderId="20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left" vertical="top" wrapText="1"/>
    </xf>
    <xf numFmtId="178" fontId="2" fillId="0" borderId="0" xfId="0" applyNumberFormat="1" applyFont="1" applyBorder="1" applyAlignment="1">
      <alignment horizontal="center" wrapText="1"/>
    </xf>
    <xf numFmtId="178" fontId="0" fillId="0" borderId="0" xfId="0" applyNumberFormat="1"/>
    <xf numFmtId="41" fontId="2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41" fontId="2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0" fontId="2" fillId="0" borderId="16" xfId="0" applyFont="1" applyBorder="1" applyAlignment="1">
      <alignment horizontal="distributed" vertical="center" justifyLastLine="1"/>
    </xf>
    <xf numFmtId="41" fontId="0" fillId="0" borderId="0" xfId="0" applyNumberFormat="1" applyBorder="1"/>
    <xf numFmtId="41" fontId="2" fillId="0" borderId="0" xfId="0" applyNumberFormat="1" applyFont="1" applyBorder="1" applyAlignment="1">
      <alignment horizontal="justify" wrapText="1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2" xfId="0" applyBorder="1"/>
    <xf numFmtId="178" fontId="8" fillId="0" borderId="0" xfId="0" applyNumberFormat="1" applyFont="1"/>
    <xf numFmtId="176" fontId="2" fillId="0" borderId="12" xfId="0" applyNumberFormat="1" applyFont="1" applyFill="1" applyBorder="1" applyAlignment="1">
      <alignment horizontal="center" wrapText="1"/>
    </xf>
    <xf numFmtId="41" fontId="8" fillId="0" borderId="0" xfId="0" applyNumberFormat="1" applyFont="1" applyAlignment="1">
      <alignment vertical="center"/>
    </xf>
    <xf numFmtId="41" fontId="2" fillId="0" borderId="7" xfId="0" applyNumberFormat="1" applyFont="1" applyFill="1" applyBorder="1" applyAlignment="1">
      <alignment horizontal="center" wrapText="1"/>
    </xf>
    <xf numFmtId="179" fontId="8" fillId="0" borderId="0" xfId="0" applyNumberFormat="1" applyFont="1" applyAlignment="1">
      <alignment vertical="center"/>
    </xf>
    <xf numFmtId="41" fontId="8" fillId="0" borderId="0" xfId="0" applyNumberFormat="1" applyFont="1"/>
    <xf numFmtId="41" fontId="9" fillId="0" borderId="0" xfId="0" applyNumberFormat="1" applyFont="1" applyBorder="1" applyAlignment="1">
      <alignment horizontal="justify" wrapText="1"/>
    </xf>
    <xf numFmtId="41" fontId="8" fillId="0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7" fillId="0" borderId="0" xfId="2" applyFont="1">
      <alignment vertical="center"/>
    </xf>
    <xf numFmtId="0" fontId="1" fillId="0" borderId="0" xfId="2">
      <alignment vertical="center"/>
    </xf>
    <xf numFmtId="0" fontId="2" fillId="0" borderId="4" xfId="2" applyFont="1" applyBorder="1">
      <alignment vertical="center"/>
    </xf>
    <xf numFmtId="0" fontId="2" fillId="0" borderId="5" xfId="2" applyFont="1" applyBorder="1" applyAlignment="1">
      <alignment horizontal="right" vertical="top"/>
    </xf>
    <xf numFmtId="0" fontId="2" fillId="0" borderId="9" xfId="2" applyFont="1" applyBorder="1" applyAlignment="1">
      <alignment horizontal="right" vertical="top"/>
    </xf>
    <xf numFmtId="0" fontId="2" fillId="0" borderId="5" xfId="2" applyFont="1" applyBorder="1" applyAlignment="1">
      <alignment horizontal="right" vertical="top" shrinkToFit="1"/>
    </xf>
    <xf numFmtId="0" fontId="2" fillId="0" borderId="7" xfId="2" applyFont="1" applyBorder="1" applyAlignment="1">
      <alignment horizontal="center" vertical="center" shrinkToFit="1"/>
    </xf>
    <xf numFmtId="41" fontId="2" fillId="0" borderId="3" xfId="1" applyNumberFormat="1" applyFont="1" applyBorder="1" applyAlignment="1">
      <alignment horizontal="center"/>
    </xf>
    <xf numFmtId="41" fontId="2" fillId="0" borderId="14" xfId="1" applyNumberFormat="1" applyFont="1" applyBorder="1" applyAlignment="1">
      <alignment horizontal="center"/>
    </xf>
    <xf numFmtId="41" fontId="2" fillId="0" borderId="7" xfId="1" applyNumberFormat="1" applyFont="1" applyBorder="1" applyAlignment="1">
      <alignment horizontal="center"/>
    </xf>
    <xf numFmtId="41" fontId="2" fillId="0" borderId="12" xfId="1" applyNumberFormat="1" applyFont="1" applyBorder="1" applyAlignment="1">
      <alignment horizontal="center"/>
    </xf>
    <xf numFmtId="0" fontId="2" fillId="0" borderId="10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7" xfId="2" quotePrefix="1" applyFont="1" applyBorder="1" applyAlignment="1">
      <alignment horizontal="center" vertical="center" shrinkToFit="1"/>
    </xf>
    <xf numFmtId="0" fontId="2" fillId="0" borderId="0" xfId="2" applyFont="1" applyAlignment="1"/>
    <xf numFmtId="0" fontId="2" fillId="0" borderId="0" xfId="0" applyFont="1" applyBorder="1" applyAlignment="1"/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horizontal="right"/>
    </xf>
    <xf numFmtId="0" fontId="0" fillId="0" borderId="23" xfId="0" applyBorder="1" applyAlignment="1"/>
    <xf numFmtId="0" fontId="2" fillId="0" borderId="23" xfId="0" applyFont="1" applyBorder="1" applyAlignment="1">
      <alignment horizontal="right" wrapText="1"/>
    </xf>
    <xf numFmtId="0" fontId="0" fillId="0" borderId="23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2" applyFont="1" applyAlignment="1">
      <alignment horizontal="right"/>
    </xf>
    <xf numFmtId="0" fontId="0" fillId="0" borderId="0" xfId="0" applyAlignment="1"/>
    <xf numFmtId="41" fontId="2" fillId="0" borderId="24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16" fillId="2" borderId="6" xfId="0" applyFont="1" applyFill="1" applyBorder="1" applyAlignment="1">
      <alignment horizontal="center" wrapText="1"/>
    </xf>
    <xf numFmtId="41" fontId="16" fillId="2" borderId="3" xfId="0" applyNumberFormat="1" applyFont="1" applyFill="1" applyBorder="1" applyAlignment="1">
      <alignment horizontal="center" wrapText="1"/>
    </xf>
    <xf numFmtId="180" fontId="16" fillId="2" borderId="3" xfId="0" applyNumberFormat="1" applyFont="1" applyFill="1" applyBorder="1" applyAlignment="1">
      <alignment horizontal="center" wrapText="1"/>
    </xf>
    <xf numFmtId="180" fontId="16" fillId="2" borderId="14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41" fontId="16" fillId="2" borderId="7" xfId="0" applyNumberFormat="1" applyFont="1" applyFill="1" applyBorder="1" applyAlignment="1">
      <alignment horizontal="center" wrapText="1"/>
    </xf>
    <xf numFmtId="180" fontId="16" fillId="2" borderId="7" xfId="0" applyNumberFormat="1" applyFont="1" applyFill="1" applyBorder="1" applyAlignment="1">
      <alignment horizontal="center" wrapText="1"/>
    </xf>
    <xf numFmtId="180" fontId="16" fillId="2" borderId="1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41" fontId="16" fillId="2" borderId="8" xfId="0" applyNumberFormat="1" applyFont="1" applyFill="1" applyBorder="1" applyAlignment="1">
      <alignment horizontal="center" wrapText="1"/>
    </xf>
    <xf numFmtId="180" fontId="16" fillId="2" borderId="8" xfId="0" applyNumberFormat="1" applyFont="1" applyFill="1" applyBorder="1" applyAlignment="1">
      <alignment horizontal="center" wrapText="1"/>
    </xf>
    <xf numFmtId="180" fontId="16" fillId="2" borderId="13" xfId="0" applyNumberFormat="1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0" fillId="2" borderId="0" xfId="0" applyFill="1" applyAlignment="1"/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1" fontId="2" fillId="2" borderId="7" xfId="0" applyNumberFormat="1" applyFont="1" applyFill="1" applyBorder="1" applyAlignment="1">
      <alignment horizontal="right"/>
    </xf>
    <xf numFmtId="41" fontId="2" fillId="2" borderId="8" xfId="0" applyNumberFormat="1" applyFont="1" applyFill="1" applyBorder="1" applyAlignment="1">
      <alignment horizontal="right"/>
    </xf>
    <xf numFmtId="180" fontId="2" fillId="2" borderId="7" xfId="0" applyNumberFormat="1" applyFont="1" applyFill="1" applyBorder="1" applyAlignment="1">
      <alignment horizontal="right"/>
    </xf>
    <xf numFmtId="41" fontId="7" fillId="2" borderId="12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41" fontId="7" fillId="2" borderId="13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180" fontId="2" fillId="2" borderId="3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41" fontId="7" fillId="2" borderId="14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41" fontId="2" fillId="0" borderId="25" xfId="0" applyNumberFormat="1" applyFont="1" applyBorder="1" applyAlignment="1">
      <alignment horizontal="center" wrapText="1"/>
    </xf>
    <xf numFmtId="41" fontId="2" fillId="0" borderId="26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/>
    </xf>
    <xf numFmtId="0" fontId="7" fillId="0" borderId="23" xfId="0" applyFont="1" applyBorder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41" fontId="2" fillId="2" borderId="5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0" xfId="0" applyFill="1"/>
    <xf numFmtId="0" fontId="2" fillId="2" borderId="6" xfId="0" applyFont="1" applyFill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1" fontId="14" fillId="2" borderId="5" xfId="0" applyNumberFormat="1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41" fontId="2" fillId="2" borderId="16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41" fontId="15" fillId="2" borderId="16" xfId="0" applyNumberFormat="1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41" fontId="2" fillId="2" borderId="18" xfId="0" applyNumberFormat="1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/>
    </xf>
    <xf numFmtId="0" fontId="4" fillId="0" borderId="29" xfId="0" applyFont="1" applyBorder="1" applyAlignment="1">
      <alignment horizontal="right" vertical="top" wrapText="1"/>
    </xf>
    <xf numFmtId="41" fontId="2" fillId="0" borderId="30" xfId="0" applyNumberFormat="1" applyFont="1" applyBorder="1" applyAlignment="1">
      <alignment horizontal="center" wrapText="1"/>
    </xf>
    <xf numFmtId="41" fontId="2" fillId="0" borderId="31" xfId="0" applyNumberFormat="1" applyFont="1" applyBorder="1" applyAlignment="1">
      <alignment horizontal="center" wrapText="1"/>
    </xf>
    <xf numFmtId="41" fontId="2" fillId="0" borderId="32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2" borderId="8" xfId="1" applyNumberFormat="1" applyFont="1" applyFill="1" applyBorder="1" applyAlignment="1">
      <alignment horizontal="center"/>
    </xf>
    <xf numFmtId="41" fontId="2" fillId="2" borderId="13" xfId="1" applyNumberFormat="1" applyFont="1" applyFill="1" applyBorder="1" applyAlignment="1">
      <alignment horizontal="center"/>
    </xf>
    <xf numFmtId="41" fontId="2" fillId="0" borderId="16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center"/>
    </xf>
    <xf numFmtId="41" fontId="2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distributed" vertical="center" wrapText="1" justifyLastLine="1"/>
    </xf>
    <xf numFmtId="0" fontId="2" fillId="0" borderId="36" xfId="0" applyFont="1" applyBorder="1" applyAlignment="1">
      <alignment horizontal="distributed" vertical="center" wrapText="1" justifyLastLine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41" fontId="2" fillId="0" borderId="25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0" fontId="2" fillId="0" borderId="40" xfId="0" applyFont="1" applyBorder="1" applyAlignment="1">
      <alignment horizontal="distributed" vertical="center" wrapText="1" indent="1"/>
    </xf>
    <xf numFmtId="0" fontId="2" fillId="0" borderId="41" xfId="0" applyFont="1" applyBorder="1" applyAlignment="1">
      <alignment horizontal="distributed" vertical="center" wrapText="1" indent="1"/>
    </xf>
    <xf numFmtId="0" fontId="2" fillId="0" borderId="42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39" xfId="0" applyNumberFormat="1" applyFont="1" applyBorder="1" applyAlignment="1">
      <alignment horizontal="center" wrapText="1"/>
    </xf>
    <xf numFmtId="41" fontId="2" fillId="0" borderId="26" xfId="0" applyNumberFormat="1" applyFont="1" applyBorder="1" applyAlignment="1">
      <alignment horizontal="center" wrapText="1"/>
    </xf>
    <xf numFmtId="41" fontId="2" fillId="0" borderId="38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distributed" vertical="center" wrapText="1" indent="5"/>
    </xf>
    <xf numFmtId="0" fontId="16" fillId="0" borderId="41" xfId="0" applyFont="1" applyBorder="1" applyAlignment="1">
      <alignment horizontal="distributed" vertical="center" wrapText="1" indent="5"/>
    </xf>
    <xf numFmtId="0" fontId="16" fillId="0" borderId="42" xfId="0" applyFont="1" applyBorder="1" applyAlignment="1">
      <alignment horizontal="distributed" vertical="center" wrapText="1" indent="5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1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right"/>
    </xf>
    <xf numFmtId="41" fontId="2" fillId="2" borderId="8" xfId="0" applyNumberFormat="1" applyFont="1" applyFill="1" applyBorder="1" applyAlignment="1">
      <alignment horizontal="right"/>
    </xf>
    <xf numFmtId="0" fontId="2" fillId="2" borderId="35" xfId="0" applyFont="1" applyFill="1" applyBorder="1" applyAlignment="1">
      <alignment horizontal="distributed" vertical="center" indent="2"/>
    </xf>
    <xf numFmtId="0" fontId="2" fillId="2" borderId="35" xfId="0" applyFont="1" applyFill="1" applyBorder="1" applyAlignment="1">
      <alignment horizontal="distributed" vertical="center" indent="1"/>
    </xf>
    <xf numFmtId="0" fontId="2" fillId="2" borderId="35" xfId="0" applyFont="1" applyFill="1" applyBorder="1" applyAlignment="1">
      <alignment horizontal="center" vertical="center"/>
    </xf>
    <xf numFmtId="41" fontId="2" fillId="2" borderId="27" xfId="0" applyNumberFormat="1" applyFont="1" applyFill="1" applyBorder="1" applyAlignment="1">
      <alignment horizontal="center"/>
    </xf>
    <xf numFmtId="41" fontId="2" fillId="2" borderId="39" xfId="0" applyNumberFormat="1" applyFont="1" applyFill="1" applyBorder="1" applyAlignment="1">
      <alignment horizontal="center"/>
    </xf>
    <xf numFmtId="41" fontId="2" fillId="2" borderId="25" xfId="0" applyNumberFormat="1" applyFont="1" applyFill="1" applyBorder="1" applyAlignment="1">
      <alignment horizontal="center"/>
    </xf>
    <xf numFmtId="41" fontId="2" fillId="2" borderId="37" xfId="0" applyNumberFormat="1" applyFont="1" applyFill="1" applyBorder="1" applyAlignment="1">
      <alignment horizontal="center"/>
    </xf>
    <xf numFmtId="180" fontId="2" fillId="2" borderId="7" xfId="0" applyNumberFormat="1" applyFont="1" applyFill="1" applyBorder="1" applyAlignment="1">
      <alignment horizontal="right"/>
    </xf>
    <xf numFmtId="180" fontId="2" fillId="2" borderId="12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180" fontId="2" fillId="2" borderId="13" xfId="0" applyNumberFormat="1" applyFont="1" applyFill="1" applyBorder="1" applyAlignment="1">
      <alignment horizontal="right"/>
    </xf>
    <xf numFmtId="0" fontId="2" fillId="2" borderId="35" xfId="0" applyFont="1" applyFill="1" applyBorder="1" applyAlignment="1">
      <alignment horizontal="distributed" vertical="center" indent="6"/>
    </xf>
    <xf numFmtId="0" fontId="2" fillId="2" borderId="35" xfId="0" applyFont="1" applyFill="1" applyBorder="1" applyAlignment="1">
      <alignment horizontal="distributed" vertical="top" indent="5"/>
    </xf>
    <xf numFmtId="0" fontId="2" fillId="2" borderId="36" xfId="0" applyFont="1" applyFill="1" applyBorder="1" applyAlignment="1">
      <alignment horizontal="distributed" vertical="top" indent="5"/>
    </xf>
    <xf numFmtId="0" fontId="10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distributed" vertical="center" indent="3"/>
    </xf>
    <xf numFmtId="0" fontId="2" fillId="2" borderId="36" xfId="0" applyFont="1" applyFill="1" applyBorder="1" applyAlignment="1">
      <alignment horizontal="distributed" vertical="center" indent="3"/>
    </xf>
    <xf numFmtId="0" fontId="2" fillId="2" borderId="12" xfId="0" applyFont="1" applyFill="1" applyBorder="1" applyAlignment="1">
      <alignment horizontal="distributed" vertical="center" indent="1"/>
    </xf>
    <xf numFmtId="180" fontId="2" fillId="2" borderId="3" xfId="0" applyNumberFormat="1" applyFont="1" applyFill="1" applyBorder="1" applyAlignment="1">
      <alignment horizontal="right"/>
    </xf>
    <xf numFmtId="180" fontId="2" fillId="2" borderId="1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 vertical="top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31" xfId="0" applyNumberFormat="1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justify" vertical="top" wrapText="1"/>
    </xf>
    <xf numFmtId="0" fontId="2" fillId="0" borderId="33" xfId="0" applyFont="1" applyFill="1" applyBorder="1" applyAlignment="1">
      <alignment horizontal="justify" vertical="top" wrapText="1"/>
    </xf>
    <xf numFmtId="0" fontId="4" fillId="0" borderId="28" xfId="0" applyFont="1" applyFill="1" applyBorder="1" applyAlignment="1">
      <alignment horizontal="right" vertical="top" wrapText="1"/>
    </xf>
    <xf numFmtId="0" fontId="4" fillId="0" borderId="29" xfId="0" applyFont="1" applyFill="1" applyBorder="1" applyAlignment="1">
      <alignment horizontal="right" vertical="top" wrapText="1"/>
    </xf>
    <xf numFmtId="0" fontId="2" fillId="0" borderId="47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30" xfId="0" applyNumberFormat="1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shrinkToFit="1"/>
    </xf>
    <xf numFmtId="0" fontId="2" fillId="0" borderId="0" xfId="0" applyFont="1" applyAlignment="1">
      <alignment horizontal="right"/>
    </xf>
    <xf numFmtId="0" fontId="2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35" xfId="0" applyFont="1" applyBorder="1" applyAlignment="1">
      <alignment horizontal="distributed" vertical="top" wrapText="1" justifyLastLine="1"/>
    </xf>
    <xf numFmtId="0" fontId="2" fillId="0" borderId="36" xfId="0" applyFont="1" applyBorder="1" applyAlignment="1">
      <alignment horizontal="distributed" vertical="top" wrapText="1" justifyLastLine="1"/>
    </xf>
    <xf numFmtId="0" fontId="2" fillId="0" borderId="40" xfId="0" applyFont="1" applyBorder="1" applyAlignment="1">
      <alignment horizontal="distributed" vertical="top" wrapText="1" justifyLastLine="1"/>
    </xf>
    <xf numFmtId="0" fontId="2" fillId="0" borderId="41" xfId="0" applyFont="1" applyBorder="1" applyAlignment="1">
      <alignment horizontal="distributed" vertical="top" wrapText="1" justifyLastLine="1"/>
    </xf>
    <xf numFmtId="0" fontId="2" fillId="0" borderId="43" xfId="0" applyFont="1" applyBorder="1" applyAlignment="1">
      <alignment horizontal="distributed" vertical="top" wrapText="1" justifyLastLine="1"/>
    </xf>
    <xf numFmtId="0" fontId="2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2" fillId="0" borderId="40" xfId="0" applyFont="1" applyBorder="1" applyAlignment="1">
      <alignment horizontal="distributed" vertical="top" wrapText="1" indent="2"/>
    </xf>
    <xf numFmtId="0" fontId="2" fillId="0" borderId="41" xfId="0" applyFont="1" applyBorder="1" applyAlignment="1">
      <alignment horizontal="distributed" vertical="top" wrapText="1" indent="2"/>
    </xf>
    <xf numFmtId="0" fontId="2" fillId="0" borderId="42" xfId="0" applyFont="1" applyBorder="1" applyAlignment="1">
      <alignment horizontal="distributed" vertical="top" wrapText="1" indent="2"/>
    </xf>
    <xf numFmtId="0" fontId="3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50" xfId="0" applyFont="1" applyBorder="1" applyAlignment="1">
      <alignment horizontal="distributed" vertical="center" wrapText="1" justifyLastLine="1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51" xfId="0" applyFont="1" applyBorder="1" applyAlignment="1">
      <alignment horizontal="distributed" vertical="center" wrapText="1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left"/>
    </xf>
    <xf numFmtId="0" fontId="2" fillId="0" borderId="49" xfId="0" applyFont="1" applyBorder="1" applyAlignment="1">
      <alignment horizontal="center" vertical="center" wrapText="1" justifyLastLine="1"/>
    </xf>
    <xf numFmtId="0" fontId="2" fillId="0" borderId="23" xfId="0" applyFont="1" applyBorder="1" applyAlignment="1">
      <alignment horizontal="center" vertical="center" wrapText="1" justifyLastLine="1"/>
    </xf>
    <xf numFmtId="0" fontId="2" fillId="0" borderId="50" xfId="0" applyFont="1" applyBorder="1" applyAlignment="1">
      <alignment horizontal="center" vertical="center" wrapText="1" justifyLastLine="1"/>
    </xf>
    <xf numFmtId="0" fontId="2" fillId="0" borderId="44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53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1" fontId="2" fillId="0" borderId="37" xfId="0" applyNumberFormat="1" applyFont="1" applyFill="1" applyBorder="1" applyAlignment="1">
      <alignment horizontal="center" wrapText="1"/>
    </xf>
    <xf numFmtId="0" fontId="2" fillId="0" borderId="40" xfId="0" applyFont="1" applyBorder="1" applyAlignment="1">
      <alignment horizontal="distributed" wrapText="1" justifyLastLine="1"/>
    </xf>
    <xf numFmtId="0" fontId="2" fillId="0" borderId="41" xfId="0" applyFont="1" applyBorder="1" applyAlignment="1">
      <alignment horizontal="distributed" wrapText="1" justifyLastLine="1"/>
    </xf>
    <xf numFmtId="0" fontId="2" fillId="0" borderId="42" xfId="0" applyFont="1" applyBorder="1" applyAlignment="1">
      <alignment horizontal="distributed" wrapText="1" justifyLastLine="1"/>
    </xf>
    <xf numFmtId="0" fontId="2" fillId="0" borderId="43" xfId="0" applyFont="1" applyBorder="1" applyAlignment="1">
      <alignment horizontal="distributed" wrapText="1" justifyLastLine="1"/>
    </xf>
    <xf numFmtId="0" fontId="2" fillId="0" borderId="2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right" vertical="top" wrapText="1"/>
    </xf>
    <xf numFmtId="41" fontId="2" fillId="0" borderId="30" xfId="0" applyNumberFormat="1" applyFont="1" applyBorder="1" applyAlignment="1">
      <alignment horizontal="center" wrapText="1"/>
    </xf>
    <xf numFmtId="41" fontId="2" fillId="0" borderId="38" xfId="0" applyNumberFormat="1" applyFont="1" applyFill="1" applyBorder="1" applyAlignment="1">
      <alignment horizont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0" xfId="2" applyFont="1" applyAlignment="1">
      <alignment horizontal="left"/>
    </xf>
    <xf numFmtId="41" fontId="2" fillId="2" borderId="7" xfId="1" applyNumberFormat="1" applyFont="1" applyFill="1" applyBorder="1" applyAlignment="1">
      <alignment horizontal="center"/>
    </xf>
    <xf numFmtId="0" fontId="2" fillId="0" borderId="0" xfId="2" applyFont="1" applyBorder="1" applyAlignment="1"/>
    <xf numFmtId="41" fontId="2" fillId="0" borderId="7" xfId="1" applyNumberFormat="1" applyFont="1" applyBorder="1" applyAlignment="1">
      <alignment horizontal="center"/>
    </xf>
    <xf numFmtId="41" fontId="2" fillId="2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5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36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3" fillId="0" borderId="0" xfId="2" applyFont="1" applyAlignment="1"/>
    <xf numFmtId="0" fontId="7" fillId="0" borderId="0" xfId="2" applyFont="1" applyAlignment="1"/>
    <xf numFmtId="0" fontId="2" fillId="0" borderId="34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35" xfId="0" applyFont="1" applyBorder="1" applyAlignment="1">
      <alignment horizontal="distributed" wrapText="1" indent="1"/>
    </xf>
    <xf numFmtId="0" fontId="2" fillId="0" borderId="36" xfId="0" applyFont="1" applyBorder="1" applyAlignment="1">
      <alignment horizontal="distributed" wrapText="1" indent="1"/>
    </xf>
  </cellXfs>
  <cellStyles count="3">
    <cellStyle name="桁区切り" xfId="1" builtinId="6"/>
    <cellStyle name="標準" xfId="0" builtinId="0"/>
    <cellStyle name="標準_しゃきっと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4" zoomScaleNormal="100" zoomScaleSheetLayoutView="100" workbookViewId="0">
      <selection activeCell="A2" sqref="A2"/>
    </sheetView>
  </sheetViews>
  <sheetFormatPr defaultRowHeight="13.5" outlineLevelRow="1"/>
  <cols>
    <col min="1" max="1" width="17" customWidth="1"/>
    <col min="2" max="7" width="11.375" customWidth="1"/>
    <col min="8" max="8" width="11.25" bestFit="1" customWidth="1"/>
    <col min="9" max="9" width="6.25" customWidth="1"/>
  </cols>
  <sheetData>
    <row r="1" spans="1:9" ht="22.5" customHeight="1">
      <c r="A1" s="215" t="s">
        <v>606</v>
      </c>
      <c r="B1" s="215"/>
      <c r="C1" s="215"/>
      <c r="D1" s="215"/>
      <c r="E1" s="215"/>
      <c r="F1" s="21"/>
      <c r="G1" s="21"/>
    </row>
    <row r="2" spans="1:9" ht="22.5" customHeight="1" thickBot="1"/>
    <row r="3" spans="1:9" ht="14.25" customHeight="1">
      <c r="A3" s="217" t="s">
        <v>7</v>
      </c>
      <c r="B3" s="219" t="s">
        <v>8</v>
      </c>
      <c r="C3" s="219"/>
      <c r="D3" s="219" t="s">
        <v>10</v>
      </c>
      <c r="E3" s="219"/>
      <c r="F3" s="219" t="s">
        <v>9</v>
      </c>
      <c r="G3" s="220"/>
      <c r="H3" s="2"/>
    </row>
    <row r="4" spans="1:9">
      <c r="A4" s="218"/>
      <c r="B4" s="24" t="s">
        <v>209</v>
      </c>
      <c r="C4" s="24" t="s">
        <v>208</v>
      </c>
      <c r="D4" s="24" t="s">
        <v>219</v>
      </c>
      <c r="E4" s="24" t="s">
        <v>220</v>
      </c>
      <c r="F4" s="24" t="s">
        <v>219</v>
      </c>
      <c r="G4" s="27" t="s">
        <v>220</v>
      </c>
      <c r="H4" s="2"/>
    </row>
    <row r="5" spans="1:9" ht="7.5" customHeight="1">
      <c r="A5" s="15"/>
      <c r="B5" s="16" t="s">
        <v>6</v>
      </c>
      <c r="C5" s="16" t="s">
        <v>42</v>
      </c>
      <c r="D5" s="16" t="s">
        <v>221</v>
      </c>
      <c r="E5" s="16" t="s">
        <v>42</v>
      </c>
      <c r="F5" s="16" t="s">
        <v>222</v>
      </c>
      <c r="G5" s="23" t="s">
        <v>222</v>
      </c>
      <c r="H5" s="2"/>
    </row>
    <row r="6" spans="1:9" ht="21.75" hidden="1" customHeight="1" outlineLevel="1">
      <c r="A6" s="36" t="s">
        <v>272</v>
      </c>
      <c r="B6" s="37">
        <v>8611</v>
      </c>
      <c r="C6" s="37">
        <v>26064</v>
      </c>
      <c r="D6" s="37">
        <v>3266</v>
      </c>
      <c r="E6" s="37">
        <v>10606</v>
      </c>
      <c r="F6" s="38">
        <v>37.9</v>
      </c>
      <c r="G6" s="39">
        <v>40.700000000000003</v>
      </c>
      <c r="H6" s="82"/>
      <c r="I6" s="83"/>
    </row>
    <row r="7" spans="1:9" ht="21.75" hidden="1" customHeight="1" outlineLevel="1">
      <c r="A7" s="28" t="s">
        <v>273</v>
      </c>
      <c r="B7" s="29">
        <v>8665</v>
      </c>
      <c r="C7" s="29">
        <v>26103</v>
      </c>
      <c r="D7" s="29">
        <v>3309</v>
      </c>
      <c r="E7" s="29">
        <v>10603</v>
      </c>
      <c r="F7" s="30">
        <v>38.200000000000003</v>
      </c>
      <c r="G7" s="31">
        <v>40.6</v>
      </c>
      <c r="H7" s="82"/>
      <c r="I7" s="83"/>
    </row>
    <row r="8" spans="1:9" ht="21.75" hidden="1" customHeight="1" outlineLevel="1">
      <c r="A8" s="28" t="s">
        <v>72</v>
      </c>
      <c r="B8" s="29">
        <v>8698</v>
      </c>
      <c r="C8" s="29">
        <v>26260</v>
      </c>
      <c r="D8" s="29">
        <v>3313</v>
      </c>
      <c r="E8" s="29">
        <v>10455</v>
      </c>
      <c r="F8" s="30">
        <v>38.1</v>
      </c>
      <c r="G8" s="31">
        <v>39.799999999999997</v>
      </c>
      <c r="H8" s="82"/>
      <c r="I8" s="83"/>
    </row>
    <row r="9" spans="1:9" ht="21.75" hidden="1" customHeight="1" outlineLevel="1">
      <c r="A9" s="28" t="s">
        <v>73</v>
      </c>
      <c r="B9" s="29">
        <v>8694</v>
      </c>
      <c r="C9" s="29">
        <v>26364</v>
      </c>
      <c r="D9" s="29">
        <v>3329</v>
      </c>
      <c r="E9" s="29">
        <v>10400</v>
      </c>
      <c r="F9" s="30">
        <v>38.299999999999997</v>
      </c>
      <c r="G9" s="31">
        <v>39.4</v>
      </c>
      <c r="H9" s="82"/>
      <c r="I9" s="83"/>
    </row>
    <row r="10" spans="1:9" ht="21.75" hidden="1" customHeight="1" outlineLevel="1">
      <c r="A10" s="28" t="s">
        <v>74</v>
      </c>
      <c r="B10" s="29">
        <v>8789</v>
      </c>
      <c r="C10" s="29">
        <v>26400</v>
      </c>
      <c r="D10" s="29">
        <v>3300</v>
      </c>
      <c r="E10" s="29">
        <v>10286</v>
      </c>
      <c r="F10" s="30">
        <v>37.5</v>
      </c>
      <c r="G10" s="97">
        <v>39</v>
      </c>
      <c r="H10" s="82"/>
      <c r="I10" s="96"/>
    </row>
    <row r="11" spans="1:9" ht="21.75" hidden="1" customHeight="1" outlineLevel="1">
      <c r="A11" s="28" t="s">
        <v>75</v>
      </c>
      <c r="B11" s="29">
        <v>9067</v>
      </c>
      <c r="C11" s="29">
        <v>26709</v>
      </c>
      <c r="D11" s="29">
        <v>3630</v>
      </c>
      <c r="E11" s="29">
        <v>10920</v>
      </c>
      <c r="F11" s="30">
        <v>40</v>
      </c>
      <c r="G11" s="31">
        <v>40.9</v>
      </c>
      <c r="H11" s="82"/>
      <c r="I11" s="83"/>
    </row>
    <row r="12" spans="1:9" ht="21.75" hidden="1" customHeight="1" outlineLevel="1">
      <c r="A12" s="28" t="s">
        <v>76</v>
      </c>
      <c r="B12" s="29">
        <v>9078</v>
      </c>
      <c r="C12" s="29">
        <v>26805</v>
      </c>
      <c r="D12" s="29">
        <v>3681</v>
      </c>
      <c r="E12" s="29">
        <v>11041</v>
      </c>
      <c r="F12" s="30">
        <v>40.5</v>
      </c>
      <c r="G12" s="31">
        <v>41.2</v>
      </c>
      <c r="H12" s="82"/>
      <c r="I12" s="83"/>
    </row>
    <row r="13" spans="1:9" ht="21.75" hidden="1" customHeight="1" outlineLevel="1">
      <c r="A13" s="28" t="s">
        <v>77</v>
      </c>
      <c r="B13" s="29">
        <v>9156</v>
      </c>
      <c r="C13" s="29">
        <v>26912</v>
      </c>
      <c r="D13" s="29">
        <v>3786</v>
      </c>
      <c r="E13" s="29">
        <v>11217</v>
      </c>
      <c r="F13" s="30">
        <v>41.3</v>
      </c>
      <c r="G13" s="31">
        <v>41.7</v>
      </c>
      <c r="H13" s="82"/>
      <c r="I13" s="83"/>
    </row>
    <row r="14" spans="1:9" ht="21.75" hidden="1" customHeight="1" outlineLevel="1">
      <c r="A14" s="28" t="s">
        <v>78</v>
      </c>
      <c r="B14" s="29">
        <v>9157</v>
      </c>
      <c r="C14" s="29">
        <v>26784</v>
      </c>
      <c r="D14" s="29">
        <v>3852</v>
      </c>
      <c r="E14" s="29">
        <v>11198</v>
      </c>
      <c r="F14" s="30">
        <v>42.1</v>
      </c>
      <c r="G14" s="31">
        <v>41.8</v>
      </c>
      <c r="H14" s="82"/>
      <c r="I14" s="83"/>
    </row>
    <row r="15" spans="1:9" ht="21.75" hidden="1" customHeight="1" outlineLevel="1">
      <c r="A15" s="28" t="s">
        <v>79</v>
      </c>
      <c r="B15" s="29">
        <v>9152</v>
      </c>
      <c r="C15" s="29">
        <v>26697</v>
      </c>
      <c r="D15" s="29">
        <v>3744</v>
      </c>
      <c r="E15" s="29">
        <v>10791</v>
      </c>
      <c r="F15" s="30">
        <v>40.9</v>
      </c>
      <c r="G15" s="31">
        <v>40.4</v>
      </c>
      <c r="H15" s="82"/>
      <c r="I15" s="83"/>
    </row>
    <row r="16" spans="1:9" ht="21.75" hidden="1" customHeight="1" outlineLevel="1">
      <c r="A16" s="28" t="s">
        <v>80</v>
      </c>
      <c r="B16" s="29">
        <v>9188</v>
      </c>
      <c r="C16" s="29">
        <v>26664</v>
      </c>
      <c r="D16" s="29">
        <v>3893</v>
      </c>
      <c r="E16" s="29">
        <v>11048</v>
      </c>
      <c r="F16" s="30">
        <v>42.4</v>
      </c>
      <c r="G16" s="31">
        <v>41.4</v>
      </c>
      <c r="H16" s="82"/>
      <c r="I16" s="83"/>
    </row>
    <row r="17" spans="1:9" ht="21.75" hidden="1" customHeight="1" outlineLevel="1">
      <c r="A17" s="28" t="s">
        <v>81</v>
      </c>
      <c r="B17" s="29">
        <v>9155</v>
      </c>
      <c r="C17" s="29">
        <v>26436</v>
      </c>
      <c r="D17" s="29">
        <v>4006</v>
      </c>
      <c r="E17" s="29">
        <v>11223</v>
      </c>
      <c r="F17" s="30">
        <v>43.8</v>
      </c>
      <c r="G17" s="31">
        <v>42.5</v>
      </c>
      <c r="H17" s="82"/>
      <c r="I17" s="83"/>
    </row>
    <row r="18" spans="1:9" ht="21.75" hidden="1" customHeight="1" outlineLevel="1">
      <c r="A18" s="28" t="s">
        <v>82</v>
      </c>
      <c r="B18" s="29">
        <v>9180</v>
      </c>
      <c r="C18" s="29">
        <v>26329</v>
      </c>
      <c r="D18" s="29">
        <v>3967</v>
      </c>
      <c r="E18" s="29">
        <v>11069</v>
      </c>
      <c r="F18" s="30">
        <v>43.2</v>
      </c>
      <c r="G18" s="31">
        <v>42</v>
      </c>
      <c r="H18" s="82"/>
      <c r="I18" s="83"/>
    </row>
    <row r="19" spans="1:9" ht="21.75" hidden="1" customHeight="1" outlineLevel="1">
      <c r="A19" s="28" t="s">
        <v>83</v>
      </c>
      <c r="B19" s="29">
        <v>9087</v>
      </c>
      <c r="C19" s="29">
        <v>26051</v>
      </c>
      <c r="D19" s="29">
        <v>3893</v>
      </c>
      <c r="E19" s="29">
        <v>10701</v>
      </c>
      <c r="F19" s="30">
        <v>42.8</v>
      </c>
      <c r="G19" s="31">
        <v>41.1</v>
      </c>
      <c r="H19" s="82"/>
      <c r="I19" s="83"/>
    </row>
    <row r="20" spans="1:9" ht="21.75" hidden="1" customHeight="1" outlineLevel="1">
      <c r="A20" s="28" t="s">
        <v>428</v>
      </c>
      <c r="B20" s="29">
        <v>9083</v>
      </c>
      <c r="C20" s="29">
        <v>25825</v>
      </c>
      <c r="D20" s="29">
        <v>3722</v>
      </c>
      <c r="E20" s="29">
        <v>10024</v>
      </c>
      <c r="F20" s="30">
        <v>41</v>
      </c>
      <c r="G20" s="31">
        <v>38.799999999999997</v>
      </c>
      <c r="H20" s="82"/>
      <c r="I20" s="83"/>
    </row>
    <row r="21" spans="1:9" ht="21.75" hidden="1" customHeight="1" outlineLevel="1">
      <c r="A21" s="28" t="s">
        <v>274</v>
      </c>
      <c r="B21" s="29">
        <v>9010</v>
      </c>
      <c r="C21" s="29">
        <v>25551</v>
      </c>
      <c r="D21" s="29">
        <v>3607</v>
      </c>
      <c r="E21" s="29">
        <v>9581</v>
      </c>
      <c r="F21" s="30">
        <v>40</v>
      </c>
      <c r="G21" s="31">
        <v>37.5</v>
      </c>
      <c r="H21" s="82"/>
      <c r="I21" s="83"/>
    </row>
    <row r="22" spans="1:9" ht="21.75" hidden="1" customHeight="1" outlineLevel="1">
      <c r="A22" s="28" t="s">
        <v>275</v>
      </c>
      <c r="B22" s="29">
        <v>9001</v>
      </c>
      <c r="C22" s="29">
        <v>25252</v>
      </c>
      <c r="D22" s="29">
        <v>3523</v>
      </c>
      <c r="E22" s="29">
        <v>9147</v>
      </c>
      <c r="F22" s="30">
        <v>39.1</v>
      </c>
      <c r="G22" s="31">
        <v>36.200000000000003</v>
      </c>
      <c r="H22" s="82"/>
      <c r="I22" s="83"/>
    </row>
    <row r="23" spans="1:9" ht="21.75" hidden="1" customHeight="1" outlineLevel="1">
      <c r="A23" s="28" t="s">
        <v>276</v>
      </c>
      <c r="B23" s="29">
        <v>9064</v>
      </c>
      <c r="C23" s="29">
        <v>25079</v>
      </c>
      <c r="D23" s="29">
        <v>3475</v>
      </c>
      <c r="E23" s="29">
        <v>8864</v>
      </c>
      <c r="F23" s="30">
        <v>38.299999999999997</v>
      </c>
      <c r="G23" s="31">
        <v>35.299999999999997</v>
      </c>
      <c r="H23" s="82"/>
      <c r="I23" s="83"/>
    </row>
    <row r="24" spans="1:9" ht="21.75" hidden="1" customHeight="1" outlineLevel="1">
      <c r="A24" s="28" t="s">
        <v>277</v>
      </c>
      <c r="B24" s="29">
        <v>9106</v>
      </c>
      <c r="C24" s="29">
        <v>24934</v>
      </c>
      <c r="D24" s="29">
        <v>3458</v>
      </c>
      <c r="E24" s="29">
        <v>8593</v>
      </c>
      <c r="F24" s="30">
        <v>38</v>
      </c>
      <c r="G24" s="31">
        <v>34.5</v>
      </c>
      <c r="H24" s="82"/>
      <c r="I24" s="83"/>
    </row>
    <row r="25" spans="1:9" ht="21.75" hidden="1" customHeight="1" outlineLevel="1">
      <c r="A25" s="28" t="s">
        <v>278</v>
      </c>
      <c r="B25" s="29">
        <v>9121</v>
      </c>
      <c r="C25" s="29">
        <v>24756</v>
      </c>
      <c r="D25" s="29">
        <v>3488</v>
      </c>
      <c r="E25" s="29">
        <v>8528</v>
      </c>
      <c r="F25" s="30">
        <v>38.200000000000003</v>
      </c>
      <c r="G25" s="31">
        <v>34.4</v>
      </c>
      <c r="H25" s="82"/>
      <c r="I25" s="83"/>
    </row>
    <row r="26" spans="1:9" ht="21.75" hidden="1" customHeight="1" outlineLevel="1">
      <c r="A26" s="28" t="s">
        <v>279</v>
      </c>
      <c r="B26" s="29">
        <v>9237</v>
      </c>
      <c r="C26" s="29">
        <v>24639</v>
      </c>
      <c r="D26" s="29">
        <v>3479</v>
      </c>
      <c r="E26" s="29">
        <v>8391</v>
      </c>
      <c r="F26" s="30">
        <v>37.700000000000003</v>
      </c>
      <c r="G26" s="31">
        <v>34.1</v>
      </c>
      <c r="H26" s="82"/>
      <c r="I26" s="83"/>
    </row>
    <row r="27" spans="1:9" ht="21.75" hidden="1" customHeight="1" outlineLevel="1">
      <c r="A27" s="28" t="s">
        <v>280</v>
      </c>
      <c r="B27" s="29">
        <v>9289</v>
      </c>
      <c r="C27" s="29">
        <v>24452</v>
      </c>
      <c r="D27" s="29">
        <v>3534</v>
      </c>
      <c r="E27" s="29">
        <v>8332</v>
      </c>
      <c r="F27" s="30">
        <v>38</v>
      </c>
      <c r="G27" s="31">
        <v>34.1</v>
      </c>
      <c r="H27" s="82"/>
      <c r="I27" s="83"/>
    </row>
    <row r="28" spans="1:9" ht="21.75" customHeight="1" collapsed="1">
      <c r="A28" s="36" t="s">
        <v>429</v>
      </c>
      <c r="B28" s="37">
        <v>9311</v>
      </c>
      <c r="C28" s="37">
        <v>24266</v>
      </c>
      <c r="D28" s="37">
        <v>3654</v>
      </c>
      <c r="E28" s="37">
        <v>8393</v>
      </c>
      <c r="F28" s="38">
        <v>39.200000000000003</v>
      </c>
      <c r="G28" s="39">
        <v>34.6</v>
      </c>
      <c r="H28" s="82"/>
      <c r="I28" s="83"/>
    </row>
    <row r="29" spans="1:9" ht="21.75" customHeight="1">
      <c r="A29" s="28" t="s">
        <v>281</v>
      </c>
      <c r="B29" s="29">
        <v>9386</v>
      </c>
      <c r="C29" s="29">
        <v>24128</v>
      </c>
      <c r="D29" s="29">
        <v>3754</v>
      </c>
      <c r="E29" s="29">
        <v>8493</v>
      </c>
      <c r="F29" s="30">
        <v>40</v>
      </c>
      <c r="G29" s="31">
        <v>35.200000000000003</v>
      </c>
      <c r="H29" s="82"/>
      <c r="I29" s="83"/>
    </row>
    <row r="30" spans="1:9" ht="21.75" customHeight="1">
      <c r="A30" s="28" t="s">
        <v>92</v>
      </c>
      <c r="B30" s="29">
        <v>9462</v>
      </c>
      <c r="C30" s="29">
        <v>23962</v>
      </c>
      <c r="D30" s="29">
        <v>3881</v>
      </c>
      <c r="E30" s="29">
        <v>8667</v>
      </c>
      <c r="F30" s="30">
        <v>41</v>
      </c>
      <c r="G30" s="31">
        <v>36.200000000000003</v>
      </c>
      <c r="H30" s="82"/>
      <c r="I30" s="83"/>
    </row>
    <row r="31" spans="1:9" ht="21.75" customHeight="1">
      <c r="A31" s="28" t="s">
        <v>93</v>
      </c>
      <c r="B31" s="29">
        <v>9539</v>
      </c>
      <c r="C31" s="29">
        <v>23799</v>
      </c>
      <c r="D31" s="29">
        <v>4011</v>
      </c>
      <c r="E31" s="29">
        <v>8801</v>
      </c>
      <c r="F31" s="30">
        <v>42</v>
      </c>
      <c r="G31" s="31">
        <v>37</v>
      </c>
      <c r="H31" s="82"/>
      <c r="I31" s="83"/>
    </row>
    <row r="32" spans="1:9" ht="21.75" customHeight="1">
      <c r="A32" s="28" t="s">
        <v>94</v>
      </c>
      <c r="B32" s="29">
        <v>9514</v>
      </c>
      <c r="C32" s="29">
        <v>23572</v>
      </c>
      <c r="D32" s="29">
        <v>4130</v>
      </c>
      <c r="E32" s="29">
        <v>8847</v>
      </c>
      <c r="F32" s="30">
        <v>43.4</v>
      </c>
      <c r="G32" s="31">
        <v>37.5</v>
      </c>
      <c r="H32" s="82"/>
      <c r="I32" s="83"/>
    </row>
    <row r="33" spans="1:9" ht="21.75" customHeight="1">
      <c r="A33" s="28" t="s">
        <v>218</v>
      </c>
      <c r="B33" s="29">
        <v>9515</v>
      </c>
      <c r="C33" s="29">
        <v>23262</v>
      </c>
      <c r="D33" s="29">
        <v>4243</v>
      </c>
      <c r="E33" s="29">
        <v>8996</v>
      </c>
      <c r="F33" s="30">
        <f t="shared" ref="F33:G37" si="0">ROUND((D33/B33),3)*100</f>
        <v>44.6</v>
      </c>
      <c r="G33" s="31">
        <f t="shared" si="0"/>
        <v>38.700000000000003</v>
      </c>
      <c r="H33" s="82"/>
      <c r="I33" s="83"/>
    </row>
    <row r="34" spans="1:9" ht="21.75" customHeight="1">
      <c r="A34" s="28" t="s">
        <v>282</v>
      </c>
      <c r="B34" s="29">
        <v>9630</v>
      </c>
      <c r="C34" s="29">
        <v>23204</v>
      </c>
      <c r="D34" s="29">
        <v>4368</v>
      </c>
      <c r="E34" s="29">
        <v>9110</v>
      </c>
      <c r="F34" s="30">
        <f t="shared" si="0"/>
        <v>45.4</v>
      </c>
      <c r="G34" s="31">
        <f t="shared" si="0"/>
        <v>39.300000000000004</v>
      </c>
      <c r="H34" s="82"/>
      <c r="I34" s="83"/>
    </row>
    <row r="35" spans="1:9" ht="21.75" customHeight="1">
      <c r="A35" s="28" t="s">
        <v>283</v>
      </c>
      <c r="B35" s="29">
        <v>9635</v>
      </c>
      <c r="C35" s="29">
        <v>22942</v>
      </c>
      <c r="D35" s="29">
        <v>4479</v>
      </c>
      <c r="E35" s="29">
        <v>9253</v>
      </c>
      <c r="F35" s="30">
        <f t="shared" si="0"/>
        <v>46.5</v>
      </c>
      <c r="G35" s="31">
        <f t="shared" si="0"/>
        <v>40.300000000000004</v>
      </c>
      <c r="H35" s="82"/>
      <c r="I35" s="83"/>
    </row>
    <row r="36" spans="1:9" ht="21.75" customHeight="1">
      <c r="A36" s="28" t="s">
        <v>284</v>
      </c>
      <c r="B36" s="29">
        <v>9727</v>
      </c>
      <c r="C36" s="29">
        <v>22842</v>
      </c>
      <c r="D36" s="29">
        <v>4573</v>
      </c>
      <c r="E36" s="29">
        <v>9323</v>
      </c>
      <c r="F36" s="30">
        <f t="shared" si="0"/>
        <v>47</v>
      </c>
      <c r="G36" s="31">
        <f t="shared" si="0"/>
        <v>40.799999999999997</v>
      </c>
      <c r="H36" s="82"/>
      <c r="I36" s="83"/>
    </row>
    <row r="37" spans="1:9" ht="21.75" customHeight="1">
      <c r="A37" s="28" t="s">
        <v>285</v>
      </c>
      <c r="B37" s="29">
        <v>9751</v>
      </c>
      <c r="C37" s="29">
        <v>22557</v>
      </c>
      <c r="D37" s="29">
        <v>4704</v>
      </c>
      <c r="E37" s="29">
        <v>9415</v>
      </c>
      <c r="F37" s="30">
        <f t="shared" si="0"/>
        <v>48.199999999999996</v>
      </c>
      <c r="G37" s="31">
        <f t="shared" si="0"/>
        <v>41.699999999999996</v>
      </c>
      <c r="H37" s="82"/>
      <c r="I37" s="83"/>
    </row>
    <row r="38" spans="1:9" ht="21.75" customHeight="1">
      <c r="A38" s="28" t="s">
        <v>430</v>
      </c>
      <c r="B38" s="29">
        <v>9423</v>
      </c>
      <c r="C38" s="29">
        <v>22286</v>
      </c>
      <c r="D38" s="29">
        <v>4763</v>
      </c>
      <c r="E38" s="29">
        <v>9423</v>
      </c>
      <c r="F38" s="30">
        <v>50.5</v>
      </c>
      <c r="G38" s="31">
        <v>42.3</v>
      </c>
      <c r="H38" s="82"/>
      <c r="I38" s="83"/>
    </row>
    <row r="39" spans="1:9" ht="21.75" customHeight="1">
      <c r="A39" s="28" t="s">
        <v>431</v>
      </c>
      <c r="B39" s="29">
        <v>6888</v>
      </c>
      <c r="C39" s="29">
        <v>22083</v>
      </c>
      <c r="D39" s="29">
        <v>3679</v>
      </c>
      <c r="E39" s="29">
        <v>6888</v>
      </c>
      <c r="F39" s="30">
        <v>53.400000000000006</v>
      </c>
      <c r="G39" s="31">
        <v>31.2</v>
      </c>
      <c r="H39" s="82"/>
      <c r="I39" s="83"/>
    </row>
    <row r="40" spans="1:9" ht="21.75" customHeight="1">
      <c r="A40" s="28" t="s">
        <v>432</v>
      </c>
      <c r="B40" s="29">
        <v>6750</v>
      </c>
      <c r="C40" s="29">
        <v>21871</v>
      </c>
      <c r="D40" s="29">
        <v>3641</v>
      </c>
      <c r="E40" s="29">
        <v>6750</v>
      </c>
      <c r="F40" s="30">
        <v>53.900000000000006</v>
      </c>
      <c r="G40" s="31">
        <v>30.9</v>
      </c>
      <c r="H40" s="82"/>
      <c r="I40" s="83"/>
    </row>
    <row r="41" spans="1:9" ht="21.75" customHeight="1">
      <c r="A41" s="28" t="s">
        <v>433</v>
      </c>
      <c r="B41" s="29">
        <v>6567</v>
      </c>
      <c r="C41" s="29">
        <v>21550</v>
      </c>
      <c r="D41" s="29">
        <v>3567</v>
      </c>
      <c r="E41" s="29">
        <v>6567</v>
      </c>
      <c r="F41" s="30">
        <v>54.300000000000004</v>
      </c>
      <c r="G41" s="31">
        <v>30.5</v>
      </c>
      <c r="H41" s="82"/>
      <c r="I41" s="83"/>
    </row>
    <row r="42" spans="1:9" ht="21.75" customHeight="1" thickBot="1">
      <c r="A42" s="32" t="s">
        <v>434</v>
      </c>
      <c r="B42" s="33">
        <v>6489</v>
      </c>
      <c r="C42" s="33">
        <v>21288</v>
      </c>
      <c r="D42" s="33">
        <v>3545</v>
      </c>
      <c r="E42" s="33">
        <v>6489</v>
      </c>
      <c r="F42" s="34">
        <v>54.6</v>
      </c>
      <c r="G42" s="35">
        <v>30.5</v>
      </c>
      <c r="H42" s="82"/>
      <c r="I42" s="83"/>
    </row>
    <row r="43" spans="1:9" ht="18" customHeight="1">
      <c r="A43" s="216" t="s">
        <v>245</v>
      </c>
      <c r="B43" s="216"/>
      <c r="C43" s="216"/>
      <c r="D43" s="216"/>
      <c r="E43" s="216"/>
      <c r="F43" s="216"/>
      <c r="G43" s="216"/>
    </row>
  </sheetData>
  <mergeCells count="6">
    <mergeCell ref="A1:E1"/>
    <mergeCell ref="A43:G43"/>
    <mergeCell ref="A3:A4"/>
    <mergeCell ref="B3:C3"/>
    <mergeCell ref="D3:E3"/>
    <mergeCell ref="F3:G3"/>
  </mergeCells>
  <phoneticPr fontId="5"/>
  <pageMargins left="0.78740157480314965" right="0.78740157480314965" top="0.78740157480314965" bottom="0.59055118110236227" header="0.51181102362204722" footer="0.31496062992125984"/>
  <pageSetup paperSize="9" firstPageNumber="139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B46" zoomScaleNormal="100" zoomScaleSheetLayoutView="100" workbookViewId="0">
      <selection activeCell="O78" sqref="O78"/>
    </sheetView>
  </sheetViews>
  <sheetFormatPr defaultRowHeight="13.5" outlineLevelRow="1"/>
  <cols>
    <col min="1" max="1" width="16.625" customWidth="1"/>
    <col min="2" max="3" width="13.125" customWidth="1"/>
    <col min="4" max="4" width="10.875" customWidth="1"/>
    <col min="5" max="5" width="11.125" customWidth="1"/>
    <col min="6" max="6" width="10.875" customWidth="1"/>
    <col min="7" max="7" width="11.125" customWidth="1"/>
    <col min="8" max="9" width="10.875" customWidth="1"/>
    <col min="10" max="10" width="7.5" customWidth="1"/>
    <col min="11" max="11" width="10.875" customWidth="1"/>
    <col min="12" max="12" width="7.375" customWidth="1"/>
    <col min="13" max="13" width="9.125" customWidth="1"/>
    <col min="14" max="14" width="14.5" customWidth="1"/>
    <col min="15" max="15" width="15" customWidth="1"/>
    <col min="16" max="16" width="10.25" bestFit="1" customWidth="1"/>
    <col min="17" max="17" width="10.625" customWidth="1"/>
  </cols>
  <sheetData>
    <row r="1" spans="1:17" ht="22.5" customHeight="1">
      <c r="A1" s="215" t="s">
        <v>607</v>
      </c>
      <c r="B1" s="215"/>
      <c r="C1" s="215"/>
      <c r="D1" s="215"/>
      <c r="E1" s="215"/>
      <c r="F1" s="215"/>
      <c r="G1" s="21"/>
    </row>
    <row r="2" spans="1:17" ht="22.5" customHeight="1" thickBot="1"/>
    <row r="3" spans="1:17" ht="14.25" customHeight="1">
      <c r="A3" s="217" t="s">
        <v>21</v>
      </c>
      <c r="B3" s="25" t="s">
        <v>227</v>
      </c>
      <c r="C3" s="25" t="s">
        <v>17</v>
      </c>
      <c r="D3" s="221" t="s">
        <v>212</v>
      </c>
      <c r="E3" s="221"/>
      <c r="F3" s="221" t="s">
        <v>18</v>
      </c>
      <c r="G3" s="221"/>
      <c r="H3" s="221" t="s">
        <v>403</v>
      </c>
      <c r="I3" s="221"/>
      <c r="J3" s="221" t="s">
        <v>226</v>
      </c>
      <c r="K3" s="221"/>
      <c r="L3" s="221" t="s">
        <v>211</v>
      </c>
      <c r="M3" s="221"/>
      <c r="N3" s="221" t="s">
        <v>210</v>
      </c>
      <c r="O3" s="222"/>
      <c r="P3" s="8"/>
    </row>
    <row r="4" spans="1:17">
      <c r="A4" s="218"/>
      <c r="B4" s="14" t="s">
        <v>15</v>
      </c>
      <c r="C4" s="14" t="s">
        <v>11</v>
      </c>
      <c r="D4" s="40" t="s">
        <v>20</v>
      </c>
      <c r="E4" s="40" t="s">
        <v>19</v>
      </c>
      <c r="F4" s="40" t="s">
        <v>20</v>
      </c>
      <c r="G4" s="40" t="s">
        <v>19</v>
      </c>
      <c r="H4" s="40" t="s">
        <v>223</v>
      </c>
      <c r="I4" s="40" t="s">
        <v>224</v>
      </c>
      <c r="J4" s="40" t="s">
        <v>225</v>
      </c>
      <c r="K4" s="40" t="s">
        <v>224</v>
      </c>
      <c r="L4" s="40" t="s">
        <v>225</v>
      </c>
      <c r="M4" s="40" t="s">
        <v>224</v>
      </c>
      <c r="N4" s="40" t="s">
        <v>223</v>
      </c>
      <c r="O4" s="41" t="s">
        <v>19</v>
      </c>
      <c r="P4" s="2"/>
    </row>
    <row r="5" spans="1:17" ht="7.5" customHeight="1">
      <c r="A5" s="15"/>
      <c r="B5" s="16" t="s">
        <v>14</v>
      </c>
      <c r="C5" s="16" t="s">
        <v>1</v>
      </c>
      <c r="D5" s="16" t="s">
        <v>12</v>
      </c>
      <c r="E5" s="16" t="s">
        <v>13</v>
      </c>
      <c r="F5" s="16" t="s">
        <v>12</v>
      </c>
      <c r="G5" s="16" t="s">
        <v>13</v>
      </c>
      <c r="H5" s="16" t="s">
        <v>12</v>
      </c>
      <c r="I5" s="16" t="s">
        <v>13</v>
      </c>
      <c r="J5" s="16" t="s">
        <v>22</v>
      </c>
      <c r="K5" s="16" t="s">
        <v>13</v>
      </c>
      <c r="L5" s="16" t="s">
        <v>22</v>
      </c>
      <c r="M5" s="16" t="s">
        <v>13</v>
      </c>
      <c r="N5" s="16" t="s">
        <v>12</v>
      </c>
      <c r="O5" s="23" t="s">
        <v>13</v>
      </c>
      <c r="P5" s="2"/>
    </row>
    <row r="6" spans="1:17" s="5" customFormat="1" ht="22.5" hidden="1" customHeight="1" outlineLevel="1">
      <c r="A6" s="36" t="s">
        <v>286</v>
      </c>
      <c r="B6" s="37">
        <v>10606</v>
      </c>
      <c r="C6" s="38">
        <v>40.700000000000003</v>
      </c>
      <c r="D6" s="37">
        <v>51958</v>
      </c>
      <c r="E6" s="37">
        <v>416580</v>
      </c>
      <c r="F6" s="37">
        <v>48577</v>
      </c>
      <c r="G6" s="37">
        <v>379605</v>
      </c>
      <c r="H6" s="37">
        <v>1687</v>
      </c>
      <c r="I6" s="37">
        <v>5722</v>
      </c>
      <c r="J6" s="37">
        <v>155</v>
      </c>
      <c r="K6" s="37">
        <v>5140</v>
      </c>
      <c r="L6" s="37">
        <v>84</v>
      </c>
      <c r="M6" s="37">
        <v>1500</v>
      </c>
      <c r="N6" s="37">
        <v>1455</v>
      </c>
      <c r="O6" s="42">
        <v>24613</v>
      </c>
      <c r="P6" s="84"/>
      <c r="Q6" s="85"/>
    </row>
    <row r="7" spans="1:17" s="5" customFormat="1" ht="22.5" hidden="1" customHeight="1" outlineLevel="1">
      <c r="A7" s="28" t="s">
        <v>287</v>
      </c>
      <c r="B7" s="29">
        <v>10603</v>
      </c>
      <c r="C7" s="30">
        <v>40.6</v>
      </c>
      <c r="D7" s="29">
        <v>54192</v>
      </c>
      <c r="E7" s="29">
        <v>475329</v>
      </c>
      <c r="F7" s="29">
        <v>50932</v>
      </c>
      <c r="G7" s="29">
        <v>433418</v>
      </c>
      <c r="H7" s="29">
        <v>1813</v>
      </c>
      <c r="I7" s="29">
        <v>6245</v>
      </c>
      <c r="J7" s="29">
        <v>160</v>
      </c>
      <c r="K7" s="29">
        <v>6400</v>
      </c>
      <c r="L7" s="29">
        <v>80</v>
      </c>
      <c r="M7" s="29">
        <v>1600</v>
      </c>
      <c r="N7" s="29">
        <v>1207</v>
      </c>
      <c r="O7" s="43">
        <v>27666</v>
      </c>
      <c r="P7" s="84"/>
      <c r="Q7" s="85"/>
    </row>
    <row r="8" spans="1:17" s="5" customFormat="1" ht="22.5" hidden="1" customHeight="1" outlineLevel="1">
      <c r="A8" s="28" t="s">
        <v>288</v>
      </c>
      <c r="B8" s="29">
        <v>10455</v>
      </c>
      <c r="C8" s="30">
        <v>39.799999999999997</v>
      </c>
      <c r="D8" s="29">
        <v>52901</v>
      </c>
      <c r="E8" s="29">
        <v>555699</v>
      </c>
      <c r="F8" s="29">
        <v>49763</v>
      </c>
      <c r="G8" s="29">
        <v>500287</v>
      </c>
      <c r="H8" s="29">
        <v>1786</v>
      </c>
      <c r="I8" s="29">
        <v>6378</v>
      </c>
      <c r="J8" s="29">
        <v>149</v>
      </c>
      <c r="K8" s="29">
        <v>7280</v>
      </c>
      <c r="L8" s="29">
        <v>80</v>
      </c>
      <c r="M8" s="29">
        <v>1970</v>
      </c>
      <c r="N8" s="29">
        <v>1123</v>
      </c>
      <c r="O8" s="43">
        <v>39784</v>
      </c>
      <c r="P8" s="84"/>
      <c r="Q8" s="85"/>
    </row>
    <row r="9" spans="1:17" s="5" customFormat="1" ht="22.5" hidden="1" customHeight="1" outlineLevel="1">
      <c r="A9" s="28" t="s">
        <v>289</v>
      </c>
      <c r="B9" s="29">
        <v>10400</v>
      </c>
      <c r="C9" s="30">
        <v>39.4</v>
      </c>
      <c r="D9" s="29">
        <v>54498</v>
      </c>
      <c r="E9" s="29">
        <v>848901</v>
      </c>
      <c r="F9" s="29">
        <v>50907</v>
      </c>
      <c r="G9" s="29">
        <v>567455</v>
      </c>
      <c r="H9" s="29">
        <v>1899</v>
      </c>
      <c r="I9" s="29">
        <v>8894</v>
      </c>
      <c r="J9" s="29">
        <v>156</v>
      </c>
      <c r="K9" s="29">
        <v>9360</v>
      </c>
      <c r="L9" s="29">
        <v>77</v>
      </c>
      <c r="M9" s="29">
        <v>2300</v>
      </c>
      <c r="N9" s="29">
        <v>1459</v>
      </c>
      <c r="O9" s="43" t="s">
        <v>229</v>
      </c>
      <c r="P9" s="84"/>
      <c r="Q9" s="85"/>
    </row>
    <row r="10" spans="1:17" s="5" customFormat="1" ht="22.5" hidden="1" customHeight="1" outlineLevel="1">
      <c r="A10" s="28" t="s">
        <v>290</v>
      </c>
      <c r="B10" s="29">
        <v>10286</v>
      </c>
      <c r="C10" s="30">
        <v>38.9</v>
      </c>
      <c r="D10" s="29">
        <v>58041</v>
      </c>
      <c r="E10" s="29">
        <v>889020</v>
      </c>
      <c r="F10" s="29">
        <v>54195</v>
      </c>
      <c r="G10" s="29">
        <v>598955</v>
      </c>
      <c r="H10" s="29">
        <v>2118</v>
      </c>
      <c r="I10" s="29">
        <v>9832</v>
      </c>
      <c r="J10" s="29">
        <v>133</v>
      </c>
      <c r="K10" s="29">
        <v>7980</v>
      </c>
      <c r="L10" s="29">
        <v>73</v>
      </c>
      <c r="M10" s="29">
        <v>2190</v>
      </c>
      <c r="N10" s="29">
        <v>1522</v>
      </c>
      <c r="O10" s="43" t="s">
        <v>229</v>
      </c>
      <c r="P10" s="84"/>
      <c r="Q10" s="85"/>
    </row>
    <row r="11" spans="1:17" s="5" customFormat="1" ht="22.5" hidden="1" customHeight="1" outlineLevel="1">
      <c r="A11" s="28" t="s">
        <v>291</v>
      </c>
      <c r="B11" s="29">
        <v>10920</v>
      </c>
      <c r="C11" s="30">
        <v>40.9</v>
      </c>
      <c r="D11" s="29">
        <v>60205</v>
      </c>
      <c r="E11" s="29">
        <v>794241</v>
      </c>
      <c r="F11" s="29">
        <v>56241</v>
      </c>
      <c r="G11" s="29">
        <v>701410</v>
      </c>
      <c r="H11" s="29">
        <v>2132</v>
      </c>
      <c r="I11" s="29">
        <v>10270</v>
      </c>
      <c r="J11" s="29">
        <v>135</v>
      </c>
      <c r="K11" s="29">
        <v>8860</v>
      </c>
      <c r="L11" s="29">
        <v>70</v>
      </c>
      <c r="M11" s="29">
        <v>2100</v>
      </c>
      <c r="N11" s="29">
        <v>1627</v>
      </c>
      <c r="O11" s="43">
        <v>71601</v>
      </c>
      <c r="P11" s="84"/>
      <c r="Q11" s="85"/>
    </row>
    <row r="12" spans="1:17" s="5" customFormat="1" ht="22.5" hidden="1" customHeight="1" outlineLevel="1">
      <c r="A12" s="28" t="s">
        <v>292</v>
      </c>
      <c r="B12" s="29">
        <v>11041</v>
      </c>
      <c r="C12" s="30">
        <v>41.2</v>
      </c>
      <c r="D12" s="29">
        <v>66181</v>
      </c>
      <c r="E12" s="29">
        <v>873249</v>
      </c>
      <c r="F12" s="29">
        <v>62026</v>
      </c>
      <c r="G12" s="29">
        <v>768221</v>
      </c>
      <c r="H12" s="29">
        <v>2239</v>
      </c>
      <c r="I12" s="29">
        <v>10673</v>
      </c>
      <c r="J12" s="29">
        <v>142</v>
      </c>
      <c r="K12" s="29">
        <v>11600</v>
      </c>
      <c r="L12" s="29">
        <v>65</v>
      </c>
      <c r="M12" s="29">
        <v>1950</v>
      </c>
      <c r="N12" s="29">
        <v>1709</v>
      </c>
      <c r="O12" s="43">
        <v>80805</v>
      </c>
      <c r="P12" s="84"/>
      <c r="Q12" s="85"/>
    </row>
    <row r="13" spans="1:17" s="5" customFormat="1" ht="22.5" hidden="1" customHeight="1" outlineLevel="1">
      <c r="A13" s="28" t="s">
        <v>293</v>
      </c>
      <c r="B13" s="29">
        <v>11217</v>
      </c>
      <c r="C13" s="30">
        <v>41.7</v>
      </c>
      <c r="D13" s="29">
        <v>66526</v>
      </c>
      <c r="E13" s="29">
        <v>948098</v>
      </c>
      <c r="F13" s="29">
        <v>61769</v>
      </c>
      <c r="G13" s="29">
        <v>815500</v>
      </c>
      <c r="H13" s="29">
        <v>2541</v>
      </c>
      <c r="I13" s="29">
        <v>11149</v>
      </c>
      <c r="J13" s="29">
        <v>137</v>
      </c>
      <c r="K13" s="29">
        <v>13700</v>
      </c>
      <c r="L13" s="29">
        <v>90</v>
      </c>
      <c r="M13" s="29">
        <v>2700</v>
      </c>
      <c r="N13" s="29">
        <v>1989</v>
      </c>
      <c r="O13" s="43">
        <v>105049</v>
      </c>
      <c r="P13" s="84"/>
      <c r="Q13" s="85"/>
    </row>
    <row r="14" spans="1:17" s="5" customFormat="1" ht="22.5" hidden="1" customHeight="1" outlineLevel="1">
      <c r="A14" s="28" t="s">
        <v>294</v>
      </c>
      <c r="B14" s="29">
        <v>11198</v>
      </c>
      <c r="C14" s="30">
        <v>41.8</v>
      </c>
      <c r="D14" s="29">
        <v>53434</v>
      </c>
      <c r="E14" s="29">
        <v>629152</v>
      </c>
      <c r="F14" s="29">
        <v>49991</v>
      </c>
      <c r="G14" s="29">
        <v>551818</v>
      </c>
      <c r="H14" s="29">
        <v>2437</v>
      </c>
      <c r="I14" s="29">
        <v>10012</v>
      </c>
      <c r="J14" s="29">
        <v>141</v>
      </c>
      <c r="K14" s="29">
        <v>14100</v>
      </c>
      <c r="L14" s="29">
        <v>91</v>
      </c>
      <c r="M14" s="29">
        <v>2730</v>
      </c>
      <c r="N14" s="29">
        <v>774</v>
      </c>
      <c r="O14" s="43">
        <v>50492</v>
      </c>
      <c r="P14" s="84"/>
      <c r="Q14" s="85"/>
    </row>
    <row r="15" spans="1:17" s="5" customFormat="1" ht="22.5" hidden="1" customHeight="1" outlineLevel="1">
      <c r="A15" s="28" t="s">
        <v>295</v>
      </c>
      <c r="B15" s="29">
        <v>10791</v>
      </c>
      <c r="C15" s="30">
        <v>40.4</v>
      </c>
      <c r="D15" s="29">
        <v>56446</v>
      </c>
      <c r="E15" s="29">
        <v>708330</v>
      </c>
      <c r="F15" s="29">
        <v>52812</v>
      </c>
      <c r="G15" s="29">
        <v>624102</v>
      </c>
      <c r="H15" s="29">
        <v>2474</v>
      </c>
      <c r="I15" s="29">
        <v>10229</v>
      </c>
      <c r="J15" s="29">
        <v>126</v>
      </c>
      <c r="K15" s="29">
        <v>12600</v>
      </c>
      <c r="L15" s="29">
        <v>92</v>
      </c>
      <c r="M15" s="29">
        <v>2760</v>
      </c>
      <c r="N15" s="29">
        <v>942</v>
      </c>
      <c r="O15" s="43">
        <v>58639</v>
      </c>
      <c r="P15" s="84"/>
      <c r="Q15" s="85"/>
    </row>
    <row r="16" spans="1:17" s="5" customFormat="1" ht="22.5" hidden="1" customHeight="1" outlineLevel="1">
      <c r="A16" s="28" t="s">
        <v>296</v>
      </c>
      <c r="B16" s="29">
        <v>11048</v>
      </c>
      <c r="C16" s="30">
        <v>41.4</v>
      </c>
      <c r="D16" s="29">
        <v>59423</v>
      </c>
      <c r="E16" s="29">
        <v>825824</v>
      </c>
      <c r="F16" s="29">
        <v>55585</v>
      </c>
      <c r="G16" s="29">
        <v>715631</v>
      </c>
      <c r="H16" s="29">
        <v>2509</v>
      </c>
      <c r="I16" s="29">
        <v>11097</v>
      </c>
      <c r="J16" s="29">
        <v>117</v>
      </c>
      <c r="K16" s="29">
        <v>11940</v>
      </c>
      <c r="L16" s="29">
        <v>86</v>
      </c>
      <c r="M16" s="29">
        <v>2580</v>
      </c>
      <c r="N16" s="29">
        <v>1126</v>
      </c>
      <c r="O16" s="43">
        <v>84576</v>
      </c>
      <c r="P16" s="84"/>
      <c r="Q16" s="85"/>
    </row>
    <row r="17" spans="1:17" s="5" customFormat="1" ht="22.5" hidden="1" customHeight="1" outlineLevel="1">
      <c r="A17" s="28" t="s">
        <v>297</v>
      </c>
      <c r="B17" s="29">
        <v>11223</v>
      </c>
      <c r="C17" s="30">
        <v>42.5</v>
      </c>
      <c r="D17" s="29">
        <v>61670</v>
      </c>
      <c r="E17" s="29">
        <v>869281</v>
      </c>
      <c r="F17" s="29">
        <v>57794</v>
      </c>
      <c r="G17" s="29">
        <v>751875</v>
      </c>
      <c r="H17" s="29">
        <v>2467</v>
      </c>
      <c r="I17" s="29">
        <v>11041</v>
      </c>
      <c r="J17" s="29">
        <v>121</v>
      </c>
      <c r="K17" s="29">
        <v>15730</v>
      </c>
      <c r="L17" s="29">
        <v>84</v>
      </c>
      <c r="M17" s="29">
        <v>2520</v>
      </c>
      <c r="N17" s="29">
        <v>1204</v>
      </c>
      <c r="O17" s="43">
        <v>88115</v>
      </c>
      <c r="P17" s="84"/>
      <c r="Q17" s="85"/>
    </row>
    <row r="18" spans="1:17" s="5" customFormat="1" ht="22.5" hidden="1" customHeight="1" outlineLevel="1">
      <c r="A18" s="28" t="s">
        <v>298</v>
      </c>
      <c r="B18" s="29">
        <v>11069</v>
      </c>
      <c r="C18" s="30">
        <v>42</v>
      </c>
      <c r="D18" s="29">
        <v>62329</v>
      </c>
      <c r="E18" s="29">
        <v>885891</v>
      </c>
      <c r="F18" s="29">
        <v>58345</v>
      </c>
      <c r="G18" s="29">
        <v>774255</v>
      </c>
      <c r="H18" s="29">
        <v>2557</v>
      </c>
      <c r="I18" s="29">
        <v>11395</v>
      </c>
      <c r="J18" s="29">
        <v>104</v>
      </c>
      <c r="K18" s="29">
        <v>13520</v>
      </c>
      <c r="L18" s="29">
        <v>75</v>
      </c>
      <c r="M18" s="29">
        <v>2250</v>
      </c>
      <c r="N18" s="29">
        <v>1248</v>
      </c>
      <c r="O18" s="43">
        <v>84471</v>
      </c>
      <c r="P18" s="84"/>
      <c r="Q18" s="85"/>
    </row>
    <row r="19" spans="1:17" s="5" customFormat="1" ht="22.5" hidden="1" customHeight="1" outlineLevel="1">
      <c r="A19" s="28" t="s">
        <v>299</v>
      </c>
      <c r="B19" s="29">
        <v>10701</v>
      </c>
      <c r="C19" s="30">
        <v>41.1</v>
      </c>
      <c r="D19" s="29">
        <v>61534</v>
      </c>
      <c r="E19" s="29">
        <v>918900</v>
      </c>
      <c r="F19" s="29">
        <v>57366</v>
      </c>
      <c r="G19" s="29">
        <v>795923</v>
      </c>
      <c r="H19" s="29">
        <v>2710</v>
      </c>
      <c r="I19" s="29">
        <v>11341</v>
      </c>
      <c r="J19" s="29">
        <v>63</v>
      </c>
      <c r="K19" s="29">
        <v>8190</v>
      </c>
      <c r="L19" s="29">
        <v>85</v>
      </c>
      <c r="M19" s="29">
        <v>2550</v>
      </c>
      <c r="N19" s="29">
        <v>1310</v>
      </c>
      <c r="O19" s="43">
        <v>100896</v>
      </c>
      <c r="P19" s="84"/>
      <c r="Q19" s="85"/>
    </row>
    <row r="20" spans="1:17" s="5" customFormat="1" ht="22.5" hidden="1" customHeight="1" outlineLevel="1">
      <c r="A20" s="28" t="s">
        <v>435</v>
      </c>
      <c r="B20" s="29">
        <v>10024</v>
      </c>
      <c r="C20" s="30">
        <v>38.799999999999997</v>
      </c>
      <c r="D20" s="29">
        <v>61919</v>
      </c>
      <c r="E20" s="29">
        <v>947239</v>
      </c>
      <c r="F20" s="29">
        <v>57532</v>
      </c>
      <c r="G20" s="29">
        <v>819440</v>
      </c>
      <c r="H20" s="29">
        <v>2901</v>
      </c>
      <c r="I20" s="29">
        <v>14154</v>
      </c>
      <c r="J20" s="29">
        <v>65</v>
      </c>
      <c r="K20" s="29">
        <v>8450</v>
      </c>
      <c r="L20" s="29">
        <v>101</v>
      </c>
      <c r="M20" s="29">
        <v>3030</v>
      </c>
      <c r="N20" s="29">
        <v>1320</v>
      </c>
      <c r="O20" s="43">
        <v>102165</v>
      </c>
      <c r="P20" s="84"/>
      <c r="Q20" s="85"/>
    </row>
    <row r="21" spans="1:17" s="5" customFormat="1" ht="22.5" hidden="1" customHeight="1" outlineLevel="1">
      <c r="A21" s="28" t="s">
        <v>300</v>
      </c>
      <c r="B21" s="29">
        <v>9581</v>
      </c>
      <c r="C21" s="30">
        <v>37.5</v>
      </c>
      <c r="D21" s="29">
        <v>59214</v>
      </c>
      <c r="E21" s="29">
        <v>854796</v>
      </c>
      <c r="F21" s="29">
        <v>55124</v>
      </c>
      <c r="G21" s="29">
        <v>752969</v>
      </c>
      <c r="H21" s="29">
        <v>2898</v>
      </c>
      <c r="I21" s="29">
        <v>14543</v>
      </c>
      <c r="J21" s="29">
        <v>72</v>
      </c>
      <c r="K21" s="29">
        <v>9360</v>
      </c>
      <c r="L21" s="29">
        <v>83</v>
      </c>
      <c r="M21" s="29">
        <v>2490</v>
      </c>
      <c r="N21" s="29">
        <v>1037</v>
      </c>
      <c r="O21" s="43">
        <v>75434</v>
      </c>
      <c r="P21" s="84"/>
      <c r="Q21" s="85"/>
    </row>
    <row r="22" spans="1:17" s="5" customFormat="1" ht="22.5" hidden="1" customHeight="1" outlineLevel="1">
      <c r="A22" s="28" t="s">
        <v>301</v>
      </c>
      <c r="B22" s="29">
        <v>9147</v>
      </c>
      <c r="C22" s="30">
        <v>36.200000000000003</v>
      </c>
      <c r="D22" s="29">
        <v>56461</v>
      </c>
      <c r="E22" s="29">
        <v>880459</v>
      </c>
      <c r="F22" s="29">
        <v>52326</v>
      </c>
      <c r="G22" s="29">
        <v>767728</v>
      </c>
      <c r="H22" s="29">
        <v>2904</v>
      </c>
      <c r="I22" s="29">
        <v>15235</v>
      </c>
      <c r="J22" s="29">
        <v>56</v>
      </c>
      <c r="K22" s="29">
        <v>7280</v>
      </c>
      <c r="L22" s="29">
        <v>96</v>
      </c>
      <c r="M22" s="29">
        <v>2880</v>
      </c>
      <c r="N22" s="29">
        <v>1079</v>
      </c>
      <c r="O22" s="43">
        <v>87336</v>
      </c>
      <c r="P22" s="84"/>
      <c r="Q22" s="85"/>
    </row>
    <row r="23" spans="1:17" s="5" customFormat="1" ht="22.5" hidden="1" customHeight="1" outlineLevel="1">
      <c r="A23" s="28" t="s">
        <v>302</v>
      </c>
      <c r="B23" s="29">
        <v>8864</v>
      </c>
      <c r="C23" s="30">
        <v>35.299999999999997</v>
      </c>
      <c r="D23" s="29">
        <v>55372</v>
      </c>
      <c r="E23" s="29">
        <v>931181</v>
      </c>
      <c r="F23" s="29">
        <v>51387</v>
      </c>
      <c r="G23" s="29">
        <v>813756</v>
      </c>
      <c r="H23" s="29">
        <v>2761</v>
      </c>
      <c r="I23" s="29">
        <v>14720</v>
      </c>
      <c r="J23" s="29">
        <v>37</v>
      </c>
      <c r="K23" s="29">
        <v>8880</v>
      </c>
      <c r="L23" s="29">
        <v>93</v>
      </c>
      <c r="M23" s="29">
        <v>2790</v>
      </c>
      <c r="N23" s="29">
        <v>1094</v>
      </c>
      <c r="O23" s="43">
        <v>91035</v>
      </c>
      <c r="P23" s="84"/>
      <c r="Q23" s="85"/>
    </row>
    <row r="24" spans="1:17" s="5" customFormat="1" ht="22.5" hidden="1" customHeight="1" outlineLevel="1">
      <c r="A24" s="28" t="s">
        <v>303</v>
      </c>
      <c r="B24" s="29">
        <v>8593</v>
      </c>
      <c r="C24" s="30">
        <v>34.5</v>
      </c>
      <c r="D24" s="29">
        <v>55157</v>
      </c>
      <c r="E24" s="99">
        <v>957297</v>
      </c>
      <c r="F24" s="29">
        <v>51313</v>
      </c>
      <c r="G24" s="29">
        <v>826526</v>
      </c>
      <c r="H24" s="29">
        <v>2633</v>
      </c>
      <c r="I24" s="29">
        <v>18110</v>
      </c>
      <c r="J24" s="29">
        <v>48</v>
      </c>
      <c r="K24" s="29">
        <v>11520</v>
      </c>
      <c r="L24" s="29">
        <v>100</v>
      </c>
      <c r="M24" s="29">
        <v>3000</v>
      </c>
      <c r="N24" s="29">
        <v>1063</v>
      </c>
      <c r="O24" s="43">
        <v>98141</v>
      </c>
      <c r="P24" s="84"/>
      <c r="Q24" s="98"/>
    </row>
    <row r="25" spans="1:17" s="5" customFormat="1" ht="22.5" hidden="1" customHeight="1" outlineLevel="1">
      <c r="A25" s="28" t="s">
        <v>304</v>
      </c>
      <c r="B25" s="29">
        <v>8528</v>
      </c>
      <c r="C25" s="30">
        <v>34.4</v>
      </c>
      <c r="D25" s="29">
        <v>57391</v>
      </c>
      <c r="E25" s="29">
        <v>953346</v>
      </c>
      <c r="F25" s="29">
        <v>53454</v>
      </c>
      <c r="G25" s="29">
        <v>831950</v>
      </c>
      <c r="H25" s="29">
        <v>2793</v>
      </c>
      <c r="I25" s="29">
        <v>19162</v>
      </c>
      <c r="J25" s="29">
        <v>33</v>
      </c>
      <c r="K25" s="29">
        <v>9120</v>
      </c>
      <c r="L25" s="29">
        <v>107</v>
      </c>
      <c r="M25" s="29">
        <v>3210</v>
      </c>
      <c r="N25" s="29">
        <v>1004</v>
      </c>
      <c r="O25" s="43">
        <v>89904</v>
      </c>
      <c r="P25" s="84"/>
      <c r="Q25" s="85"/>
    </row>
    <row r="26" spans="1:17" s="5" customFormat="1" ht="22.5" hidden="1" customHeight="1" outlineLevel="1">
      <c r="A26" s="28" t="s">
        <v>305</v>
      </c>
      <c r="B26" s="29">
        <v>8391</v>
      </c>
      <c r="C26" s="30">
        <v>34.1</v>
      </c>
      <c r="D26" s="29">
        <v>58262</v>
      </c>
      <c r="E26" s="29">
        <v>995225</v>
      </c>
      <c r="F26" s="29">
        <v>54233</v>
      </c>
      <c r="G26" s="29">
        <v>874510</v>
      </c>
      <c r="H26" s="29">
        <v>2941</v>
      </c>
      <c r="I26" s="29">
        <v>18887</v>
      </c>
      <c r="J26" s="29">
        <v>37</v>
      </c>
      <c r="K26" s="29">
        <v>11100</v>
      </c>
      <c r="L26" s="29">
        <v>105</v>
      </c>
      <c r="M26" s="29">
        <v>3150</v>
      </c>
      <c r="N26" s="29">
        <v>946</v>
      </c>
      <c r="O26" s="43">
        <v>87578</v>
      </c>
      <c r="P26" s="84"/>
      <c r="Q26" s="85"/>
    </row>
    <row r="27" spans="1:17" s="5" customFormat="1" ht="22.5" hidden="1" customHeight="1" outlineLevel="1">
      <c r="A27" s="28" t="s">
        <v>306</v>
      </c>
      <c r="B27" s="29">
        <v>8332</v>
      </c>
      <c r="C27" s="30">
        <v>34.1</v>
      </c>
      <c r="D27" s="29">
        <v>61017</v>
      </c>
      <c r="E27" s="99">
        <v>1092755</v>
      </c>
      <c r="F27" s="29">
        <v>57046</v>
      </c>
      <c r="G27" s="29">
        <v>959324</v>
      </c>
      <c r="H27" s="29">
        <v>2699</v>
      </c>
      <c r="I27" s="29">
        <v>18138</v>
      </c>
      <c r="J27" s="29">
        <v>30</v>
      </c>
      <c r="K27" s="29">
        <v>9000</v>
      </c>
      <c r="L27" s="29">
        <v>117</v>
      </c>
      <c r="M27" s="29">
        <v>3510</v>
      </c>
      <c r="N27" s="29">
        <v>1125</v>
      </c>
      <c r="O27" s="43">
        <v>102783</v>
      </c>
      <c r="P27" s="84"/>
      <c r="Q27" s="98"/>
    </row>
    <row r="28" spans="1:17" s="5" customFormat="1" ht="15" customHeight="1" collapsed="1">
      <c r="A28" s="36" t="s">
        <v>436</v>
      </c>
      <c r="B28" s="37">
        <v>8393</v>
      </c>
      <c r="C28" s="38">
        <v>34.6</v>
      </c>
      <c r="D28" s="37">
        <v>68269</v>
      </c>
      <c r="E28" s="37">
        <v>1171271</v>
      </c>
      <c r="F28" s="37">
        <v>64458</v>
      </c>
      <c r="G28" s="37">
        <v>1021926</v>
      </c>
      <c r="H28" s="37">
        <v>2546</v>
      </c>
      <c r="I28" s="37">
        <v>17198</v>
      </c>
      <c r="J28" s="37">
        <v>29</v>
      </c>
      <c r="K28" s="37">
        <v>8700</v>
      </c>
      <c r="L28" s="37">
        <v>106</v>
      </c>
      <c r="M28" s="37">
        <v>3180</v>
      </c>
      <c r="N28" s="37">
        <v>1130</v>
      </c>
      <c r="O28" s="42">
        <v>120267</v>
      </c>
      <c r="P28" s="84"/>
      <c r="Q28" s="85"/>
    </row>
    <row r="29" spans="1:17" s="5" customFormat="1" ht="21" customHeight="1">
      <c r="A29" s="28" t="s">
        <v>307</v>
      </c>
      <c r="B29" s="29">
        <v>8493</v>
      </c>
      <c r="C29" s="30">
        <v>35.200000000000003</v>
      </c>
      <c r="D29" s="29">
        <v>76259</v>
      </c>
      <c r="E29" s="29">
        <v>1150811</v>
      </c>
      <c r="F29" s="29">
        <v>72121</v>
      </c>
      <c r="G29" s="29">
        <v>1009745</v>
      </c>
      <c r="H29" s="29">
        <v>2750</v>
      </c>
      <c r="I29" s="29">
        <v>18577</v>
      </c>
      <c r="J29" s="29">
        <v>34</v>
      </c>
      <c r="K29" s="29">
        <v>10200</v>
      </c>
      <c r="L29" s="29">
        <v>120</v>
      </c>
      <c r="M29" s="29">
        <v>3600</v>
      </c>
      <c r="N29" s="29">
        <v>1234</v>
      </c>
      <c r="O29" s="43">
        <v>108689</v>
      </c>
      <c r="P29" s="84"/>
      <c r="Q29" s="85"/>
    </row>
    <row r="30" spans="1:17" s="5" customFormat="1" ht="21" customHeight="1">
      <c r="A30" s="28" t="s">
        <v>308</v>
      </c>
      <c r="B30" s="29">
        <v>8667</v>
      </c>
      <c r="C30" s="30">
        <v>36.200000000000003</v>
      </c>
      <c r="D30" s="29">
        <v>77598</v>
      </c>
      <c r="E30" s="29">
        <v>1126210</v>
      </c>
      <c r="F30" s="29">
        <v>73440</v>
      </c>
      <c r="G30" s="29">
        <v>990439</v>
      </c>
      <c r="H30" s="29">
        <v>2883</v>
      </c>
      <c r="I30" s="29">
        <v>21899</v>
      </c>
      <c r="J30" s="29">
        <v>34</v>
      </c>
      <c r="K30" s="29">
        <v>10200</v>
      </c>
      <c r="L30" s="29">
        <v>117</v>
      </c>
      <c r="M30" s="29">
        <v>3510</v>
      </c>
      <c r="N30" s="29">
        <v>1124</v>
      </c>
      <c r="O30" s="43">
        <v>100162</v>
      </c>
      <c r="P30" s="84"/>
      <c r="Q30" s="85"/>
    </row>
    <row r="31" spans="1:17" s="5" customFormat="1" ht="21" customHeight="1">
      <c r="A31" s="28" t="s">
        <v>309</v>
      </c>
      <c r="B31" s="29">
        <v>8801</v>
      </c>
      <c r="C31" s="30">
        <v>37</v>
      </c>
      <c r="D31" s="29">
        <v>79037</v>
      </c>
      <c r="E31" s="29">
        <v>1229256</v>
      </c>
      <c r="F31" s="29">
        <v>74986</v>
      </c>
      <c r="G31" s="29">
        <v>1078634</v>
      </c>
      <c r="H31" s="29">
        <v>2772</v>
      </c>
      <c r="I31" s="29">
        <v>21322</v>
      </c>
      <c r="J31" s="29">
        <v>31</v>
      </c>
      <c r="K31" s="29">
        <v>9300</v>
      </c>
      <c r="L31" s="29">
        <v>109</v>
      </c>
      <c r="M31" s="29">
        <v>3270</v>
      </c>
      <c r="N31" s="29">
        <v>1139</v>
      </c>
      <c r="O31" s="43">
        <v>116730</v>
      </c>
      <c r="P31" s="84"/>
      <c r="Q31" s="85"/>
    </row>
    <row r="32" spans="1:17" s="5" customFormat="1" ht="21" customHeight="1">
      <c r="A32" s="28" t="s">
        <v>310</v>
      </c>
      <c r="B32" s="29">
        <v>8847</v>
      </c>
      <c r="C32" s="30">
        <v>37.5</v>
      </c>
      <c r="D32" s="29">
        <v>80332</v>
      </c>
      <c r="E32" s="29">
        <v>1194752</v>
      </c>
      <c r="F32" s="29">
        <v>76468</v>
      </c>
      <c r="G32" s="29">
        <v>1054401</v>
      </c>
      <c r="H32" s="29">
        <v>2593</v>
      </c>
      <c r="I32" s="29">
        <v>20253</v>
      </c>
      <c r="J32" s="29">
        <v>32</v>
      </c>
      <c r="K32" s="29">
        <v>9600</v>
      </c>
      <c r="L32" s="29">
        <v>127</v>
      </c>
      <c r="M32" s="29">
        <v>3810</v>
      </c>
      <c r="N32" s="29">
        <v>1112</v>
      </c>
      <c r="O32" s="43">
        <v>106688</v>
      </c>
      <c r="P32" s="84"/>
      <c r="Q32" s="85"/>
    </row>
    <row r="33" spans="1:17" s="5" customFormat="1" ht="21" customHeight="1">
      <c r="A33" s="28" t="s">
        <v>311</v>
      </c>
      <c r="B33" s="29">
        <v>8996</v>
      </c>
      <c r="C33" s="30">
        <v>38.700000000000003</v>
      </c>
      <c r="D33" s="29">
        <f t="shared" ref="D33:E37" si="0">F33+H33+J33+L33+N33</f>
        <v>74899</v>
      </c>
      <c r="E33" s="29">
        <f t="shared" si="0"/>
        <v>1144711</v>
      </c>
      <c r="F33" s="29">
        <f>50861+20216</f>
        <v>71077</v>
      </c>
      <c r="G33" s="29">
        <v>990707</v>
      </c>
      <c r="H33" s="29">
        <v>2489</v>
      </c>
      <c r="I33" s="29">
        <v>20241</v>
      </c>
      <c r="J33" s="29">
        <v>44</v>
      </c>
      <c r="K33" s="29">
        <v>13200</v>
      </c>
      <c r="L33" s="29">
        <v>139</v>
      </c>
      <c r="M33" s="29">
        <v>4170</v>
      </c>
      <c r="N33" s="29">
        <v>1150</v>
      </c>
      <c r="O33" s="43">
        <v>116393</v>
      </c>
      <c r="P33" s="84"/>
      <c r="Q33" s="85"/>
    </row>
    <row r="34" spans="1:17" ht="21" customHeight="1">
      <c r="A34" s="28" t="s">
        <v>312</v>
      </c>
      <c r="B34" s="29">
        <v>9110</v>
      </c>
      <c r="C34" s="30">
        <v>39.299999999999997</v>
      </c>
      <c r="D34" s="29">
        <f t="shared" si="0"/>
        <v>83002</v>
      </c>
      <c r="E34" s="29">
        <f t="shared" si="0"/>
        <v>1281168</v>
      </c>
      <c r="F34" s="29">
        <v>79115</v>
      </c>
      <c r="G34" s="29">
        <v>1122363</v>
      </c>
      <c r="H34" s="29">
        <v>2464</v>
      </c>
      <c r="I34" s="29">
        <v>19900</v>
      </c>
      <c r="J34" s="29">
        <v>36</v>
      </c>
      <c r="K34" s="29">
        <v>10800</v>
      </c>
      <c r="L34" s="29">
        <v>142</v>
      </c>
      <c r="M34" s="29">
        <v>4260</v>
      </c>
      <c r="N34" s="29">
        <v>1245</v>
      </c>
      <c r="O34" s="43">
        <v>123845</v>
      </c>
      <c r="P34" s="84"/>
      <c r="Q34" s="85"/>
    </row>
    <row r="35" spans="1:17" ht="21" customHeight="1">
      <c r="A35" s="28" t="s">
        <v>313</v>
      </c>
      <c r="B35" s="29">
        <v>9253</v>
      </c>
      <c r="C35" s="30">
        <v>40.299999999999997</v>
      </c>
      <c r="D35" s="29">
        <f t="shared" si="0"/>
        <v>91286</v>
      </c>
      <c r="E35" s="29">
        <f t="shared" si="0"/>
        <v>1377700</v>
      </c>
      <c r="F35" s="29">
        <v>87063</v>
      </c>
      <c r="G35" s="29">
        <v>1221325</v>
      </c>
      <c r="H35" s="29">
        <v>2755</v>
      </c>
      <c r="I35" s="29">
        <v>21447</v>
      </c>
      <c r="J35" s="29">
        <v>24</v>
      </c>
      <c r="K35" s="29">
        <v>7200</v>
      </c>
      <c r="L35" s="29">
        <v>157</v>
      </c>
      <c r="M35" s="29">
        <v>4710</v>
      </c>
      <c r="N35" s="29">
        <v>1287</v>
      </c>
      <c r="O35" s="43">
        <v>123018</v>
      </c>
      <c r="P35" s="84"/>
      <c r="Q35" s="85"/>
    </row>
    <row r="36" spans="1:17" ht="21" customHeight="1">
      <c r="A36" s="28" t="s">
        <v>314</v>
      </c>
      <c r="B36" s="29">
        <v>9323</v>
      </c>
      <c r="C36" s="30">
        <v>40.799999999999997</v>
      </c>
      <c r="D36" s="29">
        <f t="shared" si="0"/>
        <v>98556</v>
      </c>
      <c r="E36" s="29">
        <f t="shared" si="0"/>
        <v>1517054</v>
      </c>
      <c r="F36" s="29">
        <v>94306</v>
      </c>
      <c r="G36" s="29">
        <v>1354300</v>
      </c>
      <c r="H36" s="29">
        <v>2488</v>
      </c>
      <c r="I36" s="29">
        <v>18174</v>
      </c>
      <c r="J36" s="29">
        <v>34</v>
      </c>
      <c r="K36" s="29">
        <v>10200</v>
      </c>
      <c r="L36" s="29">
        <v>145</v>
      </c>
      <c r="M36" s="29">
        <v>4350</v>
      </c>
      <c r="N36" s="29">
        <v>1583</v>
      </c>
      <c r="O36" s="43">
        <v>130030</v>
      </c>
      <c r="P36" s="84"/>
      <c r="Q36" s="85"/>
    </row>
    <row r="37" spans="1:17" ht="21" customHeight="1">
      <c r="A37" s="28" t="s">
        <v>315</v>
      </c>
      <c r="B37" s="29">
        <v>9415</v>
      </c>
      <c r="C37" s="30">
        <v>41.7</v>
      </c>
      <c r="D37" s="29">
        <f t="shared" si="0"/>
        <v>106466</v>
      </c>
      <c r="E37" s="29">
        <f t="shared" si="0"/>
        <v>1702267</v>
      </c>
      <c r="F37" s="29">
        <v>101562</v>
      </c>
      <c r="G37" s="29">
        <v>1516363</v>
      </c>
      <c r="H37" s="29">
        <v>2834</v>
      </c>
      <c r="I37" s="29">
        <v>22201</v>
      </c>
      <c r="J37" s="29">
        <v>29</v>
      </c>
      <c r="K37" s="29">
        <v>9400</v>
      </c>
      <c r="L37" s="29">
        <v>148</v>
      </c>
      <c r="M37" s="29">
        <v>4440</v>
      </c>
      <c r="N37" s="29">
        <v>1893</v>
      </c>
      <c r="O37" s="43">
        <v>149863</v>
      </c>
      <c r="P37" s="84"/>
      <c r="Q37" s="85"/>
    </row>
    <row r="38" spans="1:17" ht="21" customHeight="1">
      <c r="A38" s="28" t="s">
        <v>437</v>
      </c>
      <c r="B38" s="29">
        <v>9423</v>
      </c>
      <c r="C38" s="30">
        <v>42.3</v>
      </c>
      <c r="D38" s="29">
        <v>111364</v>
      </c>
      <c r="E38" s="29">
        <v>1898532</v>
      </c>
      <c r="F38" s="29">
        <v>105968</v>
      </c>
      <c r="G38" s="29">
        <v>1694525</v>
      </c>
      <c r="H38" s="29">
        <v>2871</v>
      </c>
      <c r="I38" s="29">
        <v>22002</v>
      </c>
      <c r="J38" s="29">
        <v>30</v>
      </c>
      <c r="K38" s="29">
        <v>10500</v>
      </c>
      <c r="L38" s="29">
        <v>160</v>
      </c>
      <c r="M38" s="29">
        <v>4800</v>
      </c>
      <c r="N38" s="29">
        <v>2335</v>
      </c>
      <c r="O38" s="43">
        <v>166705</v>
      </c>
      <c r="P38" s="84"/>
      <c r="Q38" s="85"/>
    </row>
    <row r="39" spans="1:17" ht="21" customHeight="1">
      <c r="A39" s="28" t="s">
        <v>438</v>
      </c>
      <c r="B39" s="29">
        <v>6888</v>
      </c>
      <c r="C39" s="30">
        <v>31.2</v>
      </c>
      <c r="D39" s="29">
        <v>109487</v>
      </c>
      <c r="E39" s="29">
        <v>1760380</v>
      </c>
      <c r="F39" s="29">
        <v>103860</v>
      </c>
      <c r="G39" s="29">
        <v>1559728</v>
      </c>
      <c r="H39" s="29">
        <v>2816</v>
      </c>
      <c r="I39" s="29">
        <v>22225</v>
      </c>
      <c r="J39" s="29">
        <v>36</v>
      </c>
      <c r="K39" s="29">
        <v>12870</v>
      </c>
      <c r="L39" s="29">
        <v>28</v>
      </c>
      <c r="M39" s="29">
        <v>840</v>
      </c>
      <c r="N39" s="29">
        <v>2747</v>
      </c>
      <c r="O39" s="43">
        <v>164717</v>
      </c>
      <c r="P39" s="84"/>
      <c r="Q39" s="85"/>
    </row>
    <row r="40" spans="1:17" ht="21" customHeight="1">
      <c r="A40" s="28" t="s">
        <v>439</v>
      </c>
      <c r="B40" s="29">
        <v>6750</v>
      </c>
      <c r="C40" s="30">
        <v>30.9</v>
      </c>
      <c r="D40" s="29">
        <v>107961</v>
      </c>
      <c r="E40" s="29">
        <v>1849264</v>
      </c>
      <c r="F40" s="29">
        <v>102099</v>
      </c>
      <c r="G40" s="29">
        <v>1625807</v>
      </c>
      <c r="H40" s="29">
        <v>2765</v>
      </c>
      <c r="I40" s="29">
        <v>21159</v>
      </c>
      <c r="J40" s="29">
        <v>24</v>
      </c>
      <c r="K40" s="29">
        <v>9450</v>
      </c>
      <c r="L40" s="29">
        <v>41</v>
      </c>
      <c r="M40" s="29">
        <v>1230</v>
      </c>
      <c r="N40" s="29">
        <v>3032</v>
      </c>
      <c r="O40" s="43">
        <v>191618</v>
      </c>
      <c r="P40" s="84"/>
      <c r="Q40" s="85"/>
    </row>
    <row r="41" spans="1:17" ht="21" customHeight="1">
      <c r="A41" s="28" t="s">
        <v>440</v>
      </c>
      <c r="B41" s="29">
        <v>6567</v>
      </c>
      <c r="C41" s="30">
        <v>30.5</v>
      </c>
      <c r="D41" s="29">
        <v>108353</v>
      </c>
      <c r="E41" s="29">
        <v>1967332</v>
      </c>
      <c r="F41" s="29">
        <v>102636</v>
      </c>
      <c r="G41" s="29">
        <v>1705360</v>
      </c>
      <c r="H41" s="29">
        <v>2513</v>
      </c>
      <c r="I41" s="29">
        <v>20511</v>
      </c>
      <c r="J41" s="29">
        <v>39</v>
      </c>
      <c r="K41" s="29">
        <v>16380</v>
      </c>
      <c r="L41" s="29">
        <v>39</v>
      </c>
      <c r="M41" s="29">
        <v>1170</v>
      </c>
      <c r="N41" s="29">
        <v>3126</v>
      </c>
      <c r="O41" s="43">
        <v>223911</v>
      </c>
      <c r="P41" s="84"/>
      <c r="Q41" s="85"/>
    </row>
    <row r="42" spans="1:17" ht="21" customHeight="1" thickBot="1">
      <c r="A42" s="32" t="s">
        <v>441</v>
      </c>
      <c r="B42" s="33">
        <v>6489</v>
      </c>
      <c r="C42" s="34">
        <v>30.5</v>
      </c>
      <c r="D42" s="33">
        <v>107823</v>
      </c>
      <c r="E42" s="33">
        <v>1912899</v>
      </c>
      <c r="F42" s="33">
        <v>102020</v>
      </c>
      <c r="G42" s="33">
        <v>1670084</v>
      </c>
      <c r="H42" s="33">
        <v>2505</v>
      </c>
      <c r="I42" s="33">
        <v>19969</v>
      </c>
      <c r="J42" s="33">
        <v>24</v>
      </c>
      <c r="K42" s="33">
        <v>10080</v>
      </c>
      <c r="L42" s="33">
        <v>34</v>
      </c>
      <c r="M42" s="33">
        <v>1020</v>
      </c>
      <c r="N42" s="33">
        <v>3240</v>
      </c>
      <c r="O42" s="44">
        <v>211746</v>
      </c>
      <c r="P42" s="84"/>
      <c r="Q42" s="85"/>
    </row>
    <row r="43" spans="1:17" ht="18" customHeight="1">
      <c r="A43" s="8"/>
      <c r="B43" s="8"/>
      <c r="C43" s="8"/>
      <c r="D43" s="8"/>
      <c r="E43" s="8"/>
      <c r="F43" s="8"/>
      <c r="G43" s="8"/>
      <c r="H43" s="216" t="s">
        <v>398</v>
      </c>
      <c r="I43" s="216"/>
      <c r="J43" s="216"/>
      <c r="K43" s="216"/>
      <c r="L43" s="216"/>
      <c r="M43" s="216"/>
      <c r="N43" s="216"/>
      <c r="O43" s="216"/>
    </row>
    <row r="44" spans="1:17" ht="22.5" customHeight="1">
      <c r="A44" s="223" t="s">
        <v>608</v>
      </c>
      <c r="B44" s="223"/>
      <c r="C44" s="223"/>
      <c r="D44" s="223"/>
      <c r="E44" s="21"/>
      <c r="F44" s="21"/>
      <c r="G44" s="21"/>
      <c r="H44" s="223" t="s">
        <v>609</v>
      </c>
      <c r="I44" s="223"/>
      <c r="J44" s="223"/>
      <c r="K44" s="223"/>
      <c r="L44" s="223"/>
      <c r="M44" s="21"/>
      <c r="N44" s="21"/>
    </row>
    <row r="45" spans="1:17" ht="22.5" customHeight="1" thickBot="1">
      <c r="H45" s="7"/>
    </row>
    <row r="46" spans="1:17" ht="20.25" customHeight="1">
      <c r="A46" s="224" t="s">
        <v>21</v>
      </c>
      <c r="B46" s="219" t="s">
        <v>45</v>
      </c>
      <c r="C46" s="219"/>
      <c r="D46" s="219" t="s">
        <v>16</v>
      </c>
      <c r="E46" s="219"/>
      <c r="F46" s="219" t="s">
        <v>46</v>
      </c>
      <c r="G46" s="220"/>
      <c r="H46" s="233" t="s">
        <v>233</v>
      </c>
      <c r="I46" s="230" t="s">
        <v>60</v>
      </c>
      <c r="J46" s="231"/>
      <c r="K46" s="232"/>
      <c r="L46" s="230" t="s">
        <v>400</v>
      </c>
      <c r="M46" s="231"/>
      <c r="N46" s="231"/>
      <c r="O46" s="240"/>
    </row>
    <row r="47" spans="1:17" ht="15" customHeight="1">
      <c r="A47" s="225"/>
      <c r="B47" s="226"/>
      <c r="C47" s="226"/>
      <c r="D47" s="226"/>
      <c r="E47" s="226"/>
      <c r="F47" s="226"/>
      <c r="G47" s="227"/>
      <c r="H47" s="234"/>
      <c r="I47" s="236" t="s">
        <v>234</v>
      </c>
      <c r="J47" s="238" t="s">
        <v>445</v>
      </c>
      <c r="K47" s="236" t="s">
        <v>56</v>
      </c>
      <c r="L47" s="243" t="s">
        <v>235</v>
      </c>
      <c r="M47" s="244"/>
      <c r="N47" s="236" t="s">
        <v>64</v>
      </c>
      <c r="O47" s="241" t="s">
        <v>63</v>
      </c>
    </row>
    <row r="48" spans="1:17" ht="20.25" customHeight="1">
      <c r="A48" s="225"/>
      <c r="B48" s="24" t="s">
        <v>20</v>
      </c>
      <c r="C48" s="24" t="s">
        <v>44</v>
      </c>
      <c r="D48" s="24" t="s">
        <v>20</v>
      </c>
      <c r="E48" s="24" t="s">
        <v>44</v>
      </c>
      <c r="F48" s="24" t="s">
        <v>225</v>
      </c>
      <c r="G48" s="27" t="s">
        <v>231</v>
      </c>
      <c r="H48" s="235"/>
      <c r="I48" s="237"/>
      <c r="J48" s="239"/>
      <c r="K48" s="237"/>
      <c r="L48" s="245"/>
      <c r="M48" s="246"/>
      <c r="N48" s="237"/>
      <c r="O48" s="242"/>
    </row>
    <row r="49" spans="1:15" ht="7.5" customHeight="1">
      <c r="A49" s="15"/>
      <c r="B49" s="16" t="s">
        <v>47</v>
      </c>
      <c r="C49" s="16" t="s">
        <v>13</v>
      </c>
      <c r="D49" s="16" t="s">
        <v>12</v>
      </c>
      <c r="E49" s="16" t="s">
        <v>13</v>
      </c>
      <c r="F49" s="16" t="s">
        <v>12</v>
      </c>
      <c r="G49" s="23" t="s">
        <v>13</v>
      </c>
      <c r="H49" s="55"/>
      <c r="I49" s="16" t="s">
        <v>14</v>
      </c>
      <c r="J49" s="16" t="s">
        <v>24</v>
      </c>
      <c r="K49" s="16" t="s">
        <v>50</v>
      </c>
      <c r="L49" s="247" t="s">
        <v>51</v>
      </c>
      <c r="M49" s="248"/>
      <c r="N49" s="16" t="s">
        <v>52</v>
      </c>
      <c r="O49" s="23" t="s">
        <v>51</v>
      </c>
    </row>
    <row r="50" spans="1:15" ht="28.5" hidden="1" customHeight="1" outlineLevel="1">
      <c r="A50" s="47" t="s">
        <v>316</v>
      </c>
      <c r="B50" s="37">
        <v>1075</v>
      </c>
      <c r="C50" s="37">
        <v>40632</v>
      </c>
      <c r="D50" s="37">
        <v>1054</v>
      </c>
      <c r="E50" s="37">
        <v>40152</v>
      </c>
      <c r="F50" s="37">
        <v>21</v>
      </c>
      <c r="G50" s="42">
        <v>480</v>
      </c>
      <c r="H50" s="56" t="s">
        <v>57</v>
      </c>
      <c r="I50" s="57">
        <v>1430</v>
      </c>
      <c r="J50" s="57">
        <v>48</v>
      </c>
      <c r="K50" s="57">
        <v>1478</v>
      </c>
      <c r="L50" s="249">
        <v>60885963</v>
      </c>
      <c r="M50" s="250"/>
      <c r="N50" s="57">
        <v>816800</v>
      </c>
      <c r="O50" s="58">
        <v>60069163</v>
      </c>
    </row>
    <row r="51" spans="1:15" ht="28.5" hidden="1" customHeight="1" outlineLevel="1">
      <c r="A51" s="48" t="s">
        <v>317</v>
      </c>
      <c r="B51" s="29">
        <v>14435</v>
      </c>
      <c r="C51" s="29">
        <v>552091</v>
      </c>
      <c r="D51" s="29">
        <v>13942</v>
      </c>
      <c r="E51" s="29">
        <v>545986</v>
      </c>
      <c r="F51" s="29">
        <v>493</v>
      </c>
      <c r="G51" s="43">
        <v>6105</v>
      </c>
      <c r="H51" s="28" t="s">
        <v>36</v>
      </c>
      <c r="I51" s="29">
        <v>1465</v>
      </c>
      <c r="J51" s="29">
        <v>61</v>
      </c>
      <c r="K51" s="29">
        <v>1526</v>
      </c>
      <c r="L51" s="228">
        <v>820033768</v>
      </c>
      <c r="M51" s="229"/>
      <c r="N51" s="29">
        <v>11211320</v>
      </c>
      <c r="O51" s="43">
        <v>808822448</v>
      </c>
    </row>
    <row r="52" spans="1:15" ht="28.5" hidden="1" customHeight="1" outlineLevel="1">
      <c r="A52" s="48" t="s">
        <v>295</v>
      </c>
      <c r="B52" s="29">
        <v>16212</v>
      </c>
      <c r="C52" s="29">
        <v>593582</v>
      </c>
      <c r="D52" s="29">
        <v>15638</v>
      </c>
      <c r="E52" s="29">
        <v>585839</v>
      </c>
      <c r="F52" s="29">
        <v>574</v>
      </c>
      <c r="G52" s="43">
        <v>7743</v>
      </c>
      <c r="H52" s="28" t="s">
        <v>37</v>
      </c>
      <c r="I52" s="29">
        <v>1517</v>
      </c>
      <c r="J52" s="29">
        <v>54</v>
      </c>
      <c r="K52" s="29">
        <v>1571</v>
      </c>
      <c r="L52" s="228">
        <v>827375868</v>
      </c>
      <c r="M52" s="229"/>
      <c r="N52" s="29">
        <v>11989280</v>
      </c>
      <c r="O52" s="43">
        <v>815386588</v>
      </c>
    </row>
    <row r="53" spans="1:15" ht="28.5" hidden="1" customHeight="1" outlineLevel="1">
      <c r="A53" s="48" t="s">
        <v>296</v>
      </c>
      <c r="B53" s="29">
        <v>17633</v>
      </c>
      <c r="C53" s="29">
        <v>622291</v>
      </c>
      <c r="D53" s="29">
        <v>17094</v>
      </c>
      <c r="E53" s="29">
        <v>655732</v>
      </c>
      <c r="F53" s="29">
        <v>539</v>
      </c>
      <c r="G53" s="43">
        <v>6559</v>
      </c>
      <c r="H53" s="28" t="s">
        <v>58</v>
      </c>
      <c r="I53" s="29">
        <v>1594</v>
      </c>
      <c r="J53" s="29">
        <v>55</v>
      </c>
      <c r="K53" s="29">
        <v>1649</v>
      </c>
      <c r="L53" s="228">
        <v>909355577</v>
      </c>
      <c r="M53" s="229"/>
      <c r="N53" s="29">
        <v>12507580</v>
      </c>
      <c r="O53" s="43">
        <v>896847997</v>
      </c>
    </row>
    <row r="54" spans="1:15" ht="28.5" hidden="1" customHeight="1" outlineLevel="1">
      <c r="A54" s="48" t="s">
        <v>297</v>
      </c>
      <c r="B54" s="29">
        <v>19697</v>
      </c>
      <c r="C54" s="29">
        <v>686505</v>
      </c>
      <c r="D54" s="29">
        <v>19055</v>
      </c>
      <c r="E54" s="29">
        <v>676800</v>
      </c>
      <c r="F54" s="29">
        <v>642</v>
      </c>
      <c r="G54" s="43">
        <v>9705</v>
      </c>
      <c r="H54" s="28" t="s">
        <v>26</v>
      </c>
      <c r="I54" s="29">
        <v>1659</v>
      </c>
      <c r="J54" s="29">
        <v>57</v>
      </c>
      <c r="K54" s="29">
        <v>1716</v>
      </c>
      <c r="L54" s="228">
        <v>951267224</v>
      </c>
      <c r="M54" s="229"/>
      <c r="N54" s="29">
        <v>16970520</v>
      </c>
      <c r="O54" s="43">
        <v>934296704</v>
      </c>
    </row>
    <row r="55" spans="1:15" ht="28.5" hidden="1" customHeight="1" outlineLevel="1">
      <c r="A55" s="48" t="s">
        <v>298</v>
      </c>
      <c r="B55" s="29">
        <v>20811</v>
      </c>
      <c r="C55" s="29">
        <v>734964</v>
      </c>
      <c r="D55" s="29">
        <v>20185</v>
      </c>
      <c r="E55" s="29">
        <v>722930</v>
      </c>
      <c r="F55" s="29">
        <v>626</v>
      </c>
      <c r="G55" s="43">
        <v>12034</v>
      </c>
      <c r="H55" s="28" t="s">
        <v>27</v>
      </c>
      <c r="I55" s="29">
        <v>1746</v>
      </c>
      <c r="J55" s="29">
        <v>58</v>
      </c>
      <c r="K55" s="29">
        <v>1804</v>
      </c>
      <c r="L55" s="228">
        <v>1043609688</v>
      </c>
      <c r="M55" s="229"/>
      <c r="N55" s="29">
        <v>35930445</v>
      </c>
      <c r="O55" s="43">
        <v>1007679243</v>
      </c>
    </row>
    <row r="56" spans="1:15" ht="28.5" hidden="1" customHeight="1" outlineLevel="1">
      <c r="A56" s="48" t="s">
        <v>299</v>
      </c>
      <c r="B56" s="29">
        <v>21833</v>
      </c>
      <c r="C56" s="29">
        <v>723656</v>
      </c>
      <c r="D56" s="29">
        <v>21179</v>
      </c>
      <c r="E56" s="29">
        <v>712552</v>
      </c>
      <c r="F56" s="29">
        <v>654</v>
      </c>
      <c r="G56" s="43">
        <v>11104</v>
      </c>
      <c r="H56" s="28" t="s">
        <v>28</v>
      </c>
      <c r="I56" s="29">
        <v>1799</v>
      </c>
      <c r="J56" s="29">
        <v>41</v>
      </c>
      <c r="K56" s="29">
        <v>1840</v>
      </c>
      <c r="L56" s="228">
        <v>1031204569</v>
      </c>
      <c r="M56" s="229"/>
      <c r="N56" s="29">
        <v>36677845</v>
      </c>
      <c r="O56" s="43">
        <v>994526724</v>
      </c>
    </row>
    <row r="57" spans="1:15" ht="28.5" hidden="1" customHeight="1" outlineLevel="1">
      <c r="A57" s="48" t="s">
        <v>435</v>
      </c>
      <c r="B57" s="29">
        <v>22057</v>
      </c>
      <c r="C57" s="29">
        <v>778042</v>
      </c>
      <c r="D57" s="29">
        <v>21380</v>
      </c>
      <c r="E57" s="29">
        <v>763788</v>
      </c>
      <c r="F57" s="29">
        <v>677</v>
      </c>
      <c r="G57" s="43">
        <v>14254</v>
      </c>
      <c r="H57" s="28" t="s">
        <v>442</v>
      </c>
      <c r="I57" s="29">
        <v>1840</v>
      </c>
      <c r="J57" s="29">
        <v>57</v>
      </c>
      <c r="K57" s="29">
        <v>1897</v>
      </c>
      <c r="L57" s="228">
        <v>1134014105</v>
      </c>
      <c r="M57" s="229"/>
      <c r="N57" s="29">
        <v>37708285</v>
      </c>
      <c r="O57" s="43">
        <v>1096305820</v>
      </c>
    </row>
    <row r="58" spans="1:15" ht="28.5" hidden="1" customHeight="1" outlineLevel="1">
      <c r="A58" s="48" t="s">
        <v>300</v>
      </c>
      <c r="B58" s="29">
        <v>23978</v>
      </c>
      <c r="C58" s="29">
        <v>739939</v>
      </c>
      <c r="D58" s="29">
        <v>22986</v>
      </c>
      <c r="E58" s="29">
        <v>723451</v>
      </c>
      <c r="F58" s="29">
        <v>992</v>
      </c>
      <c r="G58" s="43">
        <v>16488</v>
      </c>
      <c r="H58" s="28" t="s">
        <v>29</v>
      </c>
      <c r="I58" s="29">
        <v>1970</v>
      </c>
      <c r="J58" s="29">
        <v>57</v>
      </c>
      <c r="K58" s="29">
        <v>2027</v>
      </c>
      <c r="L58" s="228">
        <v>1104663888</v>
      </c>
      <c r="M58" s="229"/>
      <c r="N58" s="29">
        <v>37653810</v>
      </c>
      <c r="O58" s="43">
        <v>1067010078</v>
      </c>
    </row>
    <row r="59" spans="1:15" ht="28.5" hidden="1" customHeight="1" outlineLevel="1">
      <c r="A59" s="48" t="s">
        <v>301</v>
      </c>
      <c r="B59" s="29">
        <v>25681</v>
      </c>
      <c r="C59" s="29">
        <v>855694</v>
      </c>
      <c r="D59" s="29">
        <v>24699</v>
      </c>
      <c r="E59" s="29">
        <v>836374</v>
      </c>
      <c r="F59" s="29">
        <v>982</v>
      </c>
      <c r="G59" s="43">
        <v>19320</v>
      </c>
      <c r="H59" s="28" t="s">
        <v>30</v>
      </c>
      <c r="I59" s="29">
        <v>2022</v>
      </c>
      <c r="J59" s="29">
        <v>56</v>
      </c>
      <c r="K59" s="29">
        <v>2078</v>
      </c>
      <c r="L59" s="228">
        <v>1249631052</v>
      </c>
      <c r="M59" s="229"/>
      <c r="N59" s="29">
        <v>17646100</v>
      </c>
      <c r="O59" s="43">
        <v>1231984952</v>
      </c>
    </row>
    <row r="60" spans="1:15" ht="28.5" hidden="1" customHeight="1" outlineLevel="1">
      <c r="A60" s="48" t="s">
        <v>302</v>
      </c>
      <c r="B60" s="29">
        <v>27125</v>
      </c>
      <c r="C60" s="29">
        <v>896748</v>
      </c>
      <c r="D60" s="29">
        <v>26251</v>
      </c>
      <c r="E60" s="29">
        <v>879777</v>
      </c>
      <c r="F60" s="29">
        <v>874</v>
      </c>
      <c r="G60" s="43">
        <v>16971</v>
      </c>
      <c r="H60" s="28" t="s">
        <v>31</v>
      </c>
      <c r="I60" s="29">
        <v>2116</v>
      </c>
      <c r="J60" s="29">
        <v>60</v>
      </c>
      <c r="K60" s="29">
        <v>2176</v>
      </c>
      <c r="L60" s="228">
        <v>1361478348</v>
      </c>
      <c r="M60" s="229"/>
      <c r="N60" s="29">
        <v>52925400</v>
      </c>
      <c r="O60" s="43">
        <v>1308552948</v>
      </c>
    </row>
    <row r="61" spans="1:15" ht="28.5" hidden="1" customHeight="1" outlineLevel="1">
      <c r="A61" s="48" t="s">
        <v>303</v>
      </c>
      <c r="B61" s="29">
        <v>29094</v>
      </c>
      <c r="C61" s="29">
        <v>960059</v>
      </c>
      <c r="D61" s="29">
        <v>28155</v>
      </c>
      <c r="E61" s="29">
        <v>942495</v>
      </c>
      <c r="F61" s="29">
        <v>939</v>
      </c>
      <c r="G61" s="43">
        <v>17564</v>
      </c>
      <c r="H61" s="28" t="s">
        <v>32</v>
      </c>
      <c r="I61" s="29">
        <v>2184</v>
      </c>
      <c r="J61" s="29">
        <v>69</v>
      </c>
      <c r="K61" s="29">
        <v>2253</v>
      </c>
      <c r="L61" s="228">
        <v>1461046125</v>
      </c>
      <c r="M61" s="229"/>
      <c r="N61" s="29">
        <v>59320200</v>
      </c>
      <c r="O61" s="43">
        <v>1401725925</v>
      </c>
    </row>
    <row r="62" spans="1:15" ht="28.5" hidden="1" customHeight="1" outlineLevel="1">
      <c r="A62" s="48" t="s">
        <v>304</v>
      </c>
      <c r="B62" s="29">
        <v>33732</v>
      </c>
      <c r="C62" s="29">
        <v>995965</v>
      </c>
      <c r="D62" s="29">
        <v>32638</v>
      </c>
      <c r="E62" s="29">
        <v>977524</v>
      </c>
      <c r="F62" s="29">
        <v>1094</v>
      </c>
      <c r="G62" s="43">
        <v>18441</v>
      </c>
      <c r="H62" s="28" t="s">
        <v>33</v>
      </c>
      <c r="I62" s="29">
        <v>2257</v>
      </c>
      <c r="J62" s="29">
        <v>77</v>
      </c>
      <c r="K62" s="29">
        <v>2334</v>
      </c>
      <c r="L62" s="228">
        <v>1481143000</v>
      </c>
      <c r="M62" s="229"/>
      <c r="N62" s="29">
        <v>87261900</v>
      </c>
      <c r="O62" s="43">
        <v>1393881100</v>
      </c>
    </row>
    <row r="63" spans="1:15" ht="28.5" hidden="1" customHeight="1" outlineLevel="1">
      <c r="A63" s="48" t="s">
        <v>305</v>
      </c>
      <c r="B63" s="29">
        <v>37118</v>
      </c>
      <c r="C63" s="29">
        <v>1117267</v>
      </c>
      <c r="D63" s="29">
        <v>35938</v>
      </c>
      <c r="E63" s="29">
        <v>1098260</v>
      </c>
      <c r="F63" s="29">
        <v>1180</v>
      </c>
      <c r="G63" s="43">
        <v>19007</v>
      </c>
      <c r="H63" s="28" t="s">
        <v>34</v>
      </c>
      <c r="I63" s="29">
        <v>2426</v>
      </c>
      <c r="J63" s="29">
        <v>86</v>
      </c>
      <c r="K63" s="29">
        <v>2512</v>
      </c>
      <c r="L63" s="228">
        <v>1639554872</v>
      </c>
      <c r="M63" s="229"/>
      <c r="N63" s="29">
        <v>45529880</v>
      </c>
      <c r="O63" s="43">
        <v>1594024992</v>
      </c>
    </row>
    <row r="64" spans="1:15" ht="28.5" hidden="1" customHeight="1" outlineLevel="1">
      <c r="A64" s="48" t="s">
        <v>306</v>
      </c>
      <c r="B64" s="29">
        <v>41882</v>
      </c>
      <c r="C64" s="29">
        <v>1366207</v>
      </c>
      <c r="D64" s="29">
        <v>40604</v>
      </c>
      <c r="E64" s="29">
        <v>1348083</v>
      </c>
      <c r="F64" s="29">
        <v>1278</v>
      </c>
      <c r="G64" s="43">
        <v>18124</v>
      </c>
      <c r="H64" s="28" t="s">
        <v>35</v>
      </c>
      <c r="I64" s="29">
        <v>2525</v>
      </c>
      <c r="J64" s="29">
        <v>81</v>
      </c>
      <c r="K64" s="29">
        <v>2606</v>
      </c>
      <c r="L64" s="253">
        <v>2020979012</v>
      </c>
      <c r="M64" s="254"/>
      <c r="N64" s="29">
        <v>107346510</v>
      </c>
      <c r="O64" s="43">
        <v>1913632502</v>
      </c>
    </row>
    <row r="65" spans="1:15" ht="15" customHeight="1" collapsed="1">
      <c r="A65" s="47" t="s">
        <v>436</v>
      </c>
      <c r="B65" s="37">
        <v>51358</v>
      </c>
      <c r="C65" s="37">
        <v>1491228</v>
      </c>
      <c r="D65" s="37">
        <v>50289</v>
      </c>
      <c r="E65" s="37">
        <v>1476262</v>
      </c>
      <c r="F65" s="37">
        <v>1069</v>
      </c>
      <c r="G65" s="42">
        <v>14966</v>
      </c>
      <c r="H65" s="56" t="s">
        <v>443</v>
      </c>
      <c r="I65" s="57">
        <v>2631</v>
      </c>
      <c r="J65" s="57">
        <v>95</v>
      </c>
      <c r="K65" s="57">
        <v>2726</v>
      </c>
      <c r="L65" s="249">
        <v>2196207258</v>
      </c>
      <c r="M65" s="250"/>
      <c r="N65" s="57">
        <v>120179401</v>
      </c>
      <c r="O65" s="58">
        <v>2076027857</v>
      </c>
    </row>
    <row r="66" spans="1:15" ht="21" customHeight="1">
      <c r="A66" s="48" t="s">
        <v>307</v>
      </c>
      <c r="B66" s="29">
        <v>59802</v>
      </c>
      <c r="C66" s="29">
        <v>1692336</v>
      </c>
      <c r="D66" s="29">
        <v>58597</v>
      </c>
      <c r="E66" s="29">
        <v>1676001</v>
      </c>
      <c r="F66" s="29">
        <v>1205</v>
      </c>
      <c r="G66" s="43">
        <v>16335</v>
      </c>
      <c r="H66" s="28" t="s">
        <v>38</v>
      </c>
      <c r="I66" s="29">
        <v>2766</v>
      </c>
      <c r="J66" s="29">
        <v>113</v>
      </c>
      <c r="K66" s="29">
        <v>2879</v>
      </c>
      <c r="L66" s="228">
        <v>2430247856</v>
      </c>
      <c r="M66" s="229"/>
      <c r="N66" s="29">
        <v>165079913</v>
      </c>
      <c r="O66" s="43">
        <v>2265167943</v>
      </c>
    </row>
    <row r="67" spans="1:15" ht="21" customHeight="1">
      <c r="A67" s="48" t="s">
        <v>308</v>
      </c>
      <c r="B67" s="29">
        <v>65410</v>
      </c>
      <c r="C67" s="29">
        <v>1883765</v>
      </c>
      <c r="D67" s="29">
        <v>64042</v>
      </c>
      <c r="E67" s="29">
        <v>1865618</v>
      </c>
      <c r="F67" s="29">
        <v>1368</v>
      </c>
      <c r="G67" s="43">
        <v>18147</v>
      </c>
      <c r="H67" s="28" t="s">
        <v>39</v>
      </c>
      <c r="I67" s="29">
        <v>2958</v>
      </c>
      <c r="J67" s="29">
        <v>73</v>
      </c>
      <c r="K67" s="29">
        <v>3031</v>
      </c>
      <c r="L67" s="228">
        <v>2706721559</v>
      </c>
      <c r="M67" s="229"/>
      <c r="N67" s="29">
        <v>181704386</v>
      </c>
      <c r="O67" s="43">
        <v>2525017173</v>
      </c>
    </row>
    <row r="68" spans="1:15" ht="21" customHeight="1">
      <c r="A68" s="48" t="s">
        <v>309</v>
      </c>
      <c r="B68" s="29">
        <v>69357</v>
      </c>
      <c r="C68" s="29">
        <v>1834109</v>
      </c>
      <c r="D68" s="29">
        <v>67733</v>
      </c>
      <c r="E68" s="29">
        <v>1809120</v>
      </c>
      <c r="F68" s="29">
        <v>1624</v>
      </c>
      <c r="G68" s="43">
        <v>24989</v>
      </c>
      <c r="H68" s="28" t="s">
        <v>59</v>
      </c>
      <c r="I68" s="29">
        <v>3131</v>
      </c>
      <c r="J68" s="29">
        <v>82</v>
      </c>
      <c r="K68" s="29">
        <v>3213</v>
      </c>
      <c r="L68" s="228">
        <v>2618587423</v>
      </c>
      <c r="M68" s="229"/>
      <c r="N68" s="29">
        <v>180382002</v>
      </c>
      <c r="O68" s="43">
        <v>2438205421</v>
      </c>
    </row>
    <row r="69" spans="1:15" ht="21" customHeight="1">
      <c r="A69" s="48" t="s">
        <v>310</v>
      </c>
      <c r="B69" s="29">
        <v>73430</v>
      </c>
      <c r="C69" s="29">
        <v>1901188</v>
      </c>
      <c r="D69" s="29">
        <v>72057</v>
      </c>
      <c r="E69" s="29">
        <v>1881211</v>
      </c>
      <c r="F69" s="29">
        <v>1373</v>
      </c>
      <c r="G69" s="43">
        <v>19977</v>
      </c>
      <c r="H69" s="28" t="s">
        <v>40</v>
      </c>
      <c r="I69" s="29">
        <v>3271</v>
      </c>
      <c r="J69" s="29">
        <v>89</v>
      </c>
      <c r="K69" s="29">
        <v>3360</v>
      </c>
      <c r="L69" s="228">
        <v>2659452922</v>
      </c>
      <c r="M69" s="229"/>
      <c r="N69" s="29">
        <v>196053518</v>
      </c>
      <c r="O69" s="43">
        <v>2463399404</v>
      </c>
    </row>
    <row r="70" spans="1:15" ht="21" customHeight="1">
      <c r="A70" s="48" t="s">
        <v>311</v>
      </c>
      <c r="B70" s="29">
        <v>79486</v>
      </c>
      <c r="C70" s="29">
        <v>1948150</v>
      </c>
      <c r="D70" s="29">
        <v>78272</v>
      </c>
      <c r="E70" s="29">
        <v>1931013</v>
      </c>
      <c r="F70" s="29">
        <f t="shared" ref="F70:G74" si="1">+B70-D70</f>
        <v>1214</v>
      </c>
      <c r="G70" s="43">
        <f t="shared" si="1"/>
        <v>17137</v>
      </c>
      <c r="H70" s="28" t="s">
        <v>213</v>
      </c>
      <c r="I70" s="29">
        <v>3296</v>
      </c>
      <c r="J70" s="29">
        <v>105</v>
      </c>
      <c r="K70" s="29">
        <f>SUM(I70:J70)</f>
        <v>3401</v>
      </c>
      <c r="L70" s="228">
        <f>SUM(N70:O70)</f>
        <v>2697082416</v>
      </c>
      <c r="M70" s="229"/>
      <c r="N70" s="29">
        <f>117160965+1951111+98643806-1349489</f>
        <v>216406393</v>
      </c>
      <c r="O70" s="43">
        <v>2480676023</v>
      </c>
    </row>
    <row r="71" spans="1:15" ht="21" customHeight="1">
      <c r="A71" s="48" t="s">
        <v>312</v>
      </c>
      <c r="B71" s="29">
        <v>78279</v>
      </c>
      <c r="C71" s="29">
        <v>1918524</v>
      </c>
      <c r="D71" s="29">
        <v>76968</v>
      </c>
      <c r="E71" s="29">
        <v>1899777</v>
      </c>
      <c r="F71" s="29">
        <f t="shared" si="1"/>
        <v>1311</v>
      </c>
      <c r="G71" s="43">
        <f t="shared" si="1"/>
        <v>18747</v>
      </c>
      <c r="H71" s="28" t="s">
        <v>214</v>
      </c>
      <c r="I71" s="29">
        <v>3140</v>
      </c>
      <c r="J71" s="29">
        <v>126</v>
      </c>
      <c r="K71" s="29">
        <f>SUM(I71:J71)</f>
        <v>3266</v>
      </c>
      <c r="L71" s="228">
        <f>SUM(N71:O71)</f>
        <v>2669469395</v>
      </c>
      <c r="M71" s="229"/>
      <c r="N71" s="29">
        <f>243901783-21918717</f>
        <v>221983066</v>
      </c>
      <c r="O71" s="43">
        <v>2447486329</v>
      </c>
    </row>
    <row r="72" spans="1:15" ht="21" customHeight="1">
      <c r="A72" s="48" t="s">
        <v>313</v>
      </c>
      <c r="B72" s="29">
        <v>77132</v>
      </c>
      <c r="C72" s="29">
        <v>1912488</v>
      </c>
      <c r="D72" s="29">
        <v>75918</v>
      </c>
      <c r="E72" s="29">
        <v>1896738</v>
      </c>
      <c r="F72" s="29">
        <f t="shared" si="1"/>
        <v>1214</v>
      </c>
      <c r="G72" s="43">
        <f t="shared" si="1"/>
        <v>15750</v>
      </c>
      <c r="H72" s="28" t="s">
        <v>215</v>
      </c>
      <c r="I72" s="29">
        <v>2967</v>
      </c>
      <c r="J72" s="29">
        <v>143</v>
      </c>
      <c r="K72" s="29">
        <f>SUM(I72:J72)</f>
        <v>3110</v>
      </c>
      <c r="L72" s="228">
        <f>SUM(N72:O72)</f>
        <v>2610002415</v>
      </c>
      <c r="M72" s="229"/>
      <c r="N72" s="29">
        <v>211763299</v>
      </c>
      <c r="O72" s="43">
        <v>2398239116</v>
      </c>
    </row>
    <row r="73" spans="1:15" ht="21" customHeight="1">
      <c r="A73" s="48" t="s">
        <v>314</v>
      </c>
      <c r="B73" s="29">
        <v>74848</v>
      </c>
      <c r="C73" s="29">
        <v>1956332</v>
      </c>
      <c r="D73" s="29">
        <v>73838</v>
      </c>
      <c r="E73" s="29">
        <v>1944436</v>
      </c>
      <c r="F73" s="29">
        <f t="shared" si="1"/>
        <v>1010</v>
      </c>
      <c r="G73" s="43">
        <f t="shared" si="1"/>
        <v>11896</v>
      </c>
      <c r="H73" s="28" t="s">
        <v>216</v>
      </c>
      <c r="I73" s="29">
        <v>2819</v>
      </c>
      <c r="J73" s="29">
        <v>154</v>
      </c>
      <c r="K73" s="29">
        <f>SUM(I73:J73)</f>
        <v>2973</v>
      </c>
      <c r="L73" s="228">
        <f>SUM(N73:O73)</f>
        <v>2711691514</v>
      </c>
      <c r="M73" s="229"/>
      <c r="N73" s="29">
        <v>215836290</v>
      </c>
      <c r="O73" s="43">
        <v>2495855224</v>
      </c>
    </row>
    <row r="74" spans="1:15" ht="21" customHeight="1">
      <c r="A74" s="48" t="s">
        <v>315</v>
      </c>
      <c r="B74" s="29">
        <v>73817</v>
      </c>
      <c r="C74" s="29">
        <v>1845951</v>
      </c>
      <c r="D74" s="29">
        <v>72740</v>
      </c>
      <c r="E74" s="29">
        <v>1832809</v>
      </c>
      <c r="F74" s="29">
        <f t="shared" si="1"/>
        <v>1077</v>
      </c>
      <c r="G74" s="43">
        <f t="shared" si="1"/>
        <v>13142</v>
      </c>
      <c r="H74" s="28" t="s">
        <v>217</v>
      </c>
      <c r="I74" s="29">
        <v>2687</v>
      </c>
      <c r="J74" s="29">
        <v>166</v>
      </c>
      <c r="K74" s="29">
        <f>SUM(I74:J74)</f>
        <v>2853</v>
      </c>
      <c r="L74" s="228">
        <f>SUM(N74:O74)</f>
        <v>2484493721</v>
      </c>
      <c r="M74" s="229"/>
      <c r="N74" s="29">
        <v>201220505</v>
      </c>
      <c r="O74" s="43">
        <v>2283273216</v>
      </c>
    </row>
    <row r="75" spans="1:15" ht="21" customHeight="1" thickBot="1">
      <c r="A75" s="49" t="s">
        <v>437</v>
      </c>
      <c r="B75" s="33">
        <v>71655</v>
      </c>
      <c r="C75" s="33">
        <v>1843308</v>
      </c>
      <c r="D75" s="33">
        <v>70517</v>
      </c>
      <c r="E75" s="33">
        <v>1829783</v>
      </c>
      <c r="F75" s="33">
        <v>1138</v>
      </c>
      <c r="G75" s="44">
        <v>13525</v>
      </c>
      <c r="H75" s="28" t="s">
        <v>446</v>
      </c>
      <c r="I75" s="29">
        <v>2662</v>
      </c>
      <c r="J75" s="29">
        <v>169</v>
      </c>
      <c r="K75" s="29">
        <v>2831</v>
      </c>
      <c r="L75" s="228">
        <v>2541443941</v>
      </c>
      <c r="M75" s="229"/>
      <c r="N75" s="29">
        <v>206935641</v>
      </c>
      <c r="O75" s="43">
        <v>2334508300</v>
      </c>
    </row>
    <row r="76" spans="1:15" ht="21" customHeight="1" thickBot="1">
      <c r="A76" s="3"/>
      <c r="B76" s="3"/>
      <c r="C76" s="3"/>
      <c r="D76" s="22" t="s">
        <v>448</v>
      </c>
      <c r="E76" s="22"/>
      <c r="F76" s="22"/>
      <c r="G76" s="22"/>
      <c r="H76" s="32" t="s">
        <v>447</v>
      </c>
      <c r="I76" s="131"/>
      <c r="J76" s="131"/>
      <c r="K76" s="131"/>
      <c r="L76" s="251">
        <v>231948169</v>
      </c>
      <c r="M76" s="252"/>
      <c r="N76" s="33">
        <v>15813899</v>
      </c>
      <c r="O76" s="44">
        <v>216134270</v>
      </c>
    </row>
    <row r="77" spans="1:15">
      <c r="A77" s="132" t="s">
        <v>449</v>
      </c>
      <c r="H77" s="132" t="s">
        <v>449</v>
      </c>
      <c r="I77" s="122"/>
      <c r="J77" s="122"/>
      <c r="K77" s="122"/>
      <c r="L77" s="122"/>
      <c r="M77" s="122"/>
      <c r="O77" s="22"/>
    </row>
    <row r="78" spans="1:15">
      <c r="G78" s="3" t="s">
        <v>444</v>
      </c>
      <c r="O78" s="3" t="s">
        <v>399</v>
      </c>
    </row>
  </sheetData>
  <mergeCells count="52">
    <mergeCell ref="L64:M64"/>
    <mergeCell ref="L69:M69"/>
    <mergeCell ref="L70:M70"/>
    <mergeCell ref="L71:M71"/>
    <mergeCell ref="L72:M72"/>
    <mergeCell ref="L59:M59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L76:M76"/>
    <mergeCell ref="L65:M65"/>
    <mergeCell ref="L66:M66"/>
    <mergeCell ref="L67:M67"/>
    <mergeCell ref="L68:M68"/>
    <mergeCell ref="L75:M75"/>
    <mergeCell ref="L73:M73"/>
    <mergeCell ref="L74:M74"/>
    <mergeCell ref="L53:M53"/>
    <mergeCell ref="H44:L44"/>
    <mergeCell ref="I46:K46"/>
    <mergeCell ref="H46:H48"/>
    <mergeCell ref="I47:I48"/>
    <mergeCell ref="J47:J48"/>
    <mergeCell ref="K47:K48"/>
    <mergeCell ref="L46:O46"/>
    <mergeCell ref="O47:O48"/>
    <mergeCell ref="L47:M48"/>
    <mergeCell ref="L49:M49"/>
    <mergeCell ref="L50:M50"/>
    <mergeCell ref="L51:M51"/>
    <mergeCell ref="L52:M52"/>
    <mergeCell ref="N47:N48"/>
    <mergeCell ref="A44:D44"/>
    <mergeCell ref="A46:A48"/>
    <mergeCell ref="B46:C47"/>
    <mergeCell ref="D46:E47"/>
    <mergeCell ref="F46:G47"/>
    <mergeCell ref="A1:F1"/>
    <mergeCell ref="H43:O43"/>
    <mergeCell ref="L3:M3"/>
    <mergeCell ref="N3:O3"/>
    <mergeCell ref="A3:A4"/>
    <mergeCell ref="H3:I3"/>
    <mergeCell ref="J3:K3"/>
    <mergeCell ref="D3:E3"/>
    <mergeCell ref="F3:G3"/>
  </mergeCells>
  <phoneticPr fontId="5"/>
  <pageMargins left="0.78740157480314965" right="0.78740157480314965" top="0.78740157480314965" bottom="0.59055118110236227" header="0.51181102362204722" footer="0.31496062992125984"/>
  <pageSetup paperSize="9" firstPageNumber="140" pageOrder="overThenDown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topLeftCell="A2" zoomScaleNormal="100" zoomScaleSheetLayoutView="100" workbookViewId="0">
      <selection activeCell="A20" sqref="A20:IV30"/>
    </sheetView>
  </sheetViews>
  <sheetFormatPr defaultRowHeight="13.5" outlineLevelRow="1"/>
  <cols>
    <col min="1" max="1" width="16.875" customWidth="1"/>
    <col min="2" max="2" width="15.125" customWidth="1"/>
    <col min="3" max="3" width="18.75" customWidth="1"/>
    <col min="4" max="4" width="15.125" customWidth="1"/>
    <col min="5" max="5" width="18.75" customWidth="1"/>
  </cols>
  <sheetData>
    <row r="1" spans="1:6" ht="22.5" customHeight="1">
      <c r="A1" s="215" t="s">
        <v>610</v>
      </c>
      <c r="B1" s="215"/>
      <c r="C1" s="215"/>
      <c r="D1" s="215"/>
      <c r="E1" s="21"/>
    </row>
    <row r="2" spans="1:6" ht="22.5" customHeight="1" thickBot="1"/>
    <row r="3" spans="1:6" ht="14.25" customHeight="1">
      <c r="A3" s="258" t="s">
        <v>236</v>
      </c>
      <c r="B3" s="260" t="s">
        <v>237</v>
      </c>
      <c r="C3" s="255" t="s">
        <v>404</v>
      </c>
      <c r="D3" s="256"/>
      <c r="E3" s="257"/>
      <c r="F3" s="2"/>
    </row>
    <row r="4" spans="1:6" ht="14.25" customHeight="1">
      <c r="A4" s="259"/>
      <c r="B4" s="261"/>
      <c r="C4" s="24" t="s">
        <v>238</v>
      </c>
      <c r="D4" s="24" t="s">
        <v>239</v>
      </c>
      <c r="E4" s="27" t="s">
        <v>56</v>
      </c>
      <c r="F4" s="2"/>
    </row>
    <row r="5" spans="1:6" ht="7.5" customHeight="1">
      <c r="A5" s="15"/>
      <c r="B5" s="16" t="s">
        <v>14</v>
      </c>
      <c r="C5" s="16" t="s">
        <v>65</v>
      </c>
      <c r="D5" s="16" t="s">
        <v>65</v>
      </c>
      <c r="E5" s="23" t="s">
        <v>65</v>
      </c>
      <c r="F5" s="2"/>
    </row>
    <row r="6" spans="1:6" s="5" customFormat="1" ht="30.75" hidden="1" customHeight="1" outlineLevel="1">
      <c r="A6" s="36" t="s">
        <v>318</v>
      </c>
      <c r="B6" s="37">
        <v>81</v>
      </c>
      <c r="C6" s="37">
        <v>5033150</v>
      </c>
      <c r="D6" s="37" t="s">
        <v>66</v>
      </c>
      <c r="E6" s="42">
        <v>5033150</v>
      </c>
      <c r="F6" s="10"/>
    </row>
    <row r="7" spans="1:6" s="5" customFormat="1" ht="30.75" hidden="1" customHeight="1" outlineLevel="1">
      <c r="A7" s="28" t="s">
        <v>319</v>
      </c>
      <c r="B7" s="29">
        <v>74</v>
      </c>
      <c r="C7" s="29">
        <v>5481769</v>
      </c>
      <c r="D7" s="29" t="s">
        <v>67</v>
      </c>
      <c r="E7" s="43">
        <v>5481769</v>
      </c>
      <c r="F7" s="10"/>
    </row>
    <row r="8" spans="1:6" s="5" customFormat="1" ht="30.75" hidden="1" customHeight="1" outlineLevel="1">
      <c r="A8" s="28" t="s">
        <v>297</v>
      </c>
      <c r="B8" s="29">
        <v>67</v>
      </c>
      <c r="C8" s="29">
        <v>4505113</v>
      </c>
      <c r="D8" s="29" t="s">
        <v>67</v>
      </c>
      <c r="E8" s="43">
        <v>4505113</v>
      </c>
      <c r="F8" s="10"/>
    </row>
    <row r="9" spans="1:6" s="5" customFormat="1" ht="30.75" hidden="1" customHeight="1" outlineLevel="1">
      <c r="A9" s="28" t="s">
        <v>298</v>
      </c>
      <c r="B9" s="29">
        <v>64</v>
      </c>
      <c r="C9" s="29">
        <v>3482721</v>
      </c>
      <c r="D9" s="29" t="s">
        <v>67</v>
      </c>
      <c r="E9" s="43">
        <v>3482721</v>
      </c>
      <c r="F9" s="10"/>
    </row>
    <row r="10" spans="1:6" s="5" customFormat="1" ht="30.75" hidden="1" customHeight="1" outlineLevel="1">
      <c r="A10" s="28" t="s">
        <v>299</v>
      </c>
      <c r="B10" s="29">
        <v>53</v>
      </c>
      <c r="C10" s="29">
        <v>3604378</v>
      </c>
      <c r="D10" s="29" t="s">
        <v>67</v>
      </c>
      <c r="E10" s="43">
        <v>3604378</v>
      </c>
      <c r="F10" s="10"/>
    </row>
    <row r="11" spans="1:6" s="5" customFormat="1" ht="30.75" hidden="1" customHeight="1" outlineLevel="1">
      <c r="A11" s="28" t="s">
        <v>460</v>
      </c>
      <c r="B11" s="29">
        <v>46</v>
      </c>
      <c r="C11" s="29">
        <v>4496906</v>
      </c>
      <c r="D11" s="29" t="s">
        <v>67</v>
      </c>
      <c r="E11" s="43">
        <v>4496906</v>
      </c>
      <c r="F11" s="10"/>
    </row>
    <row r="12" spans="1:6" s="5" customFormat="1" ht="30.75" hidden="1" customHeight="1" outlineLevel="1">
      <c r="A12" s="28" t="s">
        <v>300</v>
      </c>
      <c r="B12" s="29">
        <v>42</v>
      </c>
      <c r="C12" s="29">
        <v>4093971</v>
      </c>
      <c r="D12" s="29" t="s">
        <v>67</v>
      </c>
      <c r="E12" s="43">
        <v>4093971</v>
      </c>
      <c r="F12" s="10"/>
    </row>
    <row r="13" spans="1:6" s="5" customFormat="1" ht="30.75" hidden="1" customHeight="1" outlineLevel="1">
      <c r="A13" s="28" t="s">
        <v>301</v>
      </c>
      <c r="B13" s="29">
        <v>38</v>
      </c>
      <c r="C13" s="29">
        <v>3250420</v>
      </c>
      <c r="D13" s="29" t="s">
        <v>67</v>
      </c>
      <c r="E13" s="43">
        <v>3250420</v>
      </c>
      <c r="F13" s="10"/>
    </row>
    <row r="14" spans="1:6" s="5" customFormat="1" ht="30.75" hidden="1" customHeight="1" outlineLevel="1">
      <c r="A14" s="28" t="s">
        <v>302</v>
      </c>
      <c r="B14" s="29">
        <v>48</v>
      </c>
      <c r="C14" s="29">
        <v>3655111</v>
      </c>
      <c r="D14" s="29" t="s">
        <v>67</v>
      </c>
      <c r="E14" s="43">
        <v>3655111</v>
      </c>
      <c r="F14" s="10"/>
    </row>
    <row r="15" spans="1:6" s="5" customFormat="1" ht="30.75" hidden="1" customHeight="1" outlineLevel="1">
      <c r="A15" s="28" t="s">
        <v>303</v>
      </c>
      <c r="B15" s="29">
        <v>63</v>
      </c>
      <c r="C15" s="29">
        <v>6080202</v>
      </c>
      <c r="D15" s="29" t="s">
        <v>67</v>
      </c>
      <c r="E15" s="43">
        <v>6080202</v>
      </c>
      <c r="F15" s="10"/>
    </row>
    <row r="16" spans="1:6" s="5" customFormat="1" ht="30.75" hidden="1" customHeight="1" outlineLevel="1">
      <c r="A16" s="28" t="s">
        <v>304</v>
      </c>
      <c r="B16" s="29">
        <v>81</v>
      </c>
      <c r="C16" s="29">
        <v>7279864</v>
      </c>
      <c r="D16" s="29" t="s">
        <v>67</v>
      </c>
      <c r="E16" s="43">
        <v>7279864</v>
      </c>
      <c r="F16" s="10"/>
    </row>
    <row r="17" spans="1:6" s="5" customFormat="1" ht="30.75" hidden="1" customHeight="1" outlineLevel="1">
      <c r="A17" s="28" t="s">
        <v>305</v>
      </c>
      <c r="B17" s="29">
        <v>67</v>
      </c>
      <c r="C17" s="29">
        <v>6505788</v>
      </c>
      <c r="D17" s="29" t="s">
        <v>67</v>
      </c>
      <c r="E17" s="43">
        <v>6505788</v>
      </c>
      <c r="F17" s="10"/>
    </row>
    <row r="18" spans="1:6" s="5" customFormat="1" ht="30.75" hidden="1" customHeight="1" outlineLevel="1">
      <c r="A18" s="28" t="s">
        <v>306</v>
      </c>
      <c r="B18" s="29">
        <v>56</v>
      </c>
      <c r="C18" s="29">
        <v>5256957</v>
      </c>
      <c r="D18" s="29" t="s">
        <v>67</v>
      </c>
      <c r="E18" s="43">
        <v>5256957</v>
      </c>
      <c r="F18" s="10"/>
    </row>
    <row r="19" spans="1:6" s="5" customFormat="1" ht="22.5" customHeight="1" collapsed="1">
      <c r="A19" s="36" t="s">
        <v>436</v>
      </c>
      <c r="B19" s="37">
        <v>50</v>
      </c>
      <c r="C19" s="37">
        <v>4836470</v>
      </c>
      <c r="D19" s="37" t="s">
        <v>66</v>
      </c>
      <c r="E19" s="42">
        <v>4836470</v>
      </c>
      <c r="F19" s="10"/>
    </row>
    <row r="20" spans="1:6" s="5" customFormat="1" ht="30" customHeight="1">
      <c r="A20" s="28" t="s">
        <v>320</v>
      </c>
      <c r="B20" s="29">
        <v>43</v>
      </c>
      <c r="C20" s="29">
        <v>3401101</v>
      </c>
      <c r="D20" s="29" t="s">
        <v>66</v>
      </c>
      <c r="E20" s="43">
        <v>3401101</v>
      </c>
      <c r="F20" s="10"/>
    </row>
    <row r="21" spans="1:6" s="5" customFormat="1" ht="30" customHeight="1">
      <c r="A21" s="28" t="s">
        <v>308</v>
      </c>
      <c r="B21" s="29">
        <v>46</v>
      </c>
      <c r="C21" s="29">
        <v>4039303</v>
      </c>
      <c r="D21" s="29" t="s">
        <v>66</v>
      </c>
      <c r="E21" s="43">
        <v>4039303</v>
      </c>
      <c r="F21" s="10"/>
    </row>
    <row r="22" spans="1:6" s="5" customFormat="1" ht="30" customHeight="1">
      <c r="A22" s="28" t="s">
        <v>309</v>
      </c>
      <c r="B22" s="29">
        <v>53</v>
      </c>
      <c r="C22" s="29">
        <v>4855269</v>
      </c>
      <c r="D22" s="29" t="s">
        <v>66</v>
      </c>
      <c r="E22" s="43">
        <v>4855269</v>
      </c>
      <c r="F22" s="10"/>
    </row>
    <row r="23" spans="1:6" s="5" customFormat="1" ht="30" customHeight="1">
      <c r="A23" s="28" t="s">
        <v>310</v>
      </c>
      <c r="B23" s="29">
        <v>75</v>
      </c>
      <c r="C23" s="29">
        <v>7499524</v>
      </c>
      <c r="D23" s="29" t="s">
        <v>66</v>
      </c>
      <c r="E23" s="43">
        <v>7499524</v>
      </c>
      <c r="F23" s="10"/>
    </row>
    <row r="24" spans="1:6" s="5" customFormat="1" ht="30" customHeight="1">
      <c r="A24" s="28" t="s">
        <v>311</v>
      </c>
      <c r="B24" s="29">
        <v>119</v>
      </c>
      <c r="C24" s="29">
        <v>9625351</v>
      </c>
      <c r="D24" s="29" t="s">
        <v>66</v>
      </c>
      <c r="E24" s="43">
        <f>SUM(C24)</f>
        <v>9625351</v>
      </c>
      <c r="F24" s="10"/>
    </row>
    <row r="25" spans="1:6" s="5" customFormat="1" ht="30" customHeight="1">
      <c r="A25" s="28" t="s">
        <v>312</v>
      </c>
      <c r="B25" s="29">
        <v>165</v>
      </c>
      <c r="C25" s="29">
        <v>12077837</v>
      </c>
      <c r="D25" s="29" t="s">
        <v>66</v>
      </c>
      <c r="E25" s="43">
        <f>SUM(C25)</f>
        <v>12077837</v>
      </c>
      <c r="F25" s="10"/>
    </row>
    <row r="26" spans="1:6" s="5" customFormat="1" ht="30" customHeight="1">
      <c r="A26" s="28" t="s">
        <v>313</v>
      </c>
      <c r="B26" s="29">
        <v>232</v>
      </c>
      <c r="C26" s="29">
        <v>17624347</v>
      </c>
      <c r="D26" s="29" t="s">
        <v>66</v>
      </c>
      <c r="E26" s="43">
        <f>SUM(C26)</f>
        <v>17624347</v>
      </c>
      <c r="F26" s="10"/>
    </row>
    <row r="27" spans="1:6" s="5" customFormat="1" ht="30" customHeight="1">
      <c r="A27" s="28" t="s">
        <v>314</v>
      </c>
      <c r="B27" s="29">
        <v>200</v>
      </c>
      <c r="C27" s="29">
        <v>16518901</v>
      </c>
      <c r="D27" s="29" t="s">
        <v>66</v>
      </c>
      <c r="E27" s="43">
        <f>SUM(C27)</f>
        <v>16518901</v>
      </c>
      <c r="F27" s="10"/>
    </row>
    <row r="28" spans="1:6" s="5" customFormat="1" ht="30" customHeight="1">
      <c r="A28" s="28" t="s">
        <v>315</v>
      </c>
      <c r="B28" s="29">
        <v>142</v>
      </c>
      <c r="C28" s="29">
        <v>14782445</v>
      </c>
      <c r="D28" s="29" t="s">
        <v>66</v>
      </c>
      <c r="E28" s="43">
        <f>SUM(C28)</f>
        <v>14782445</v>
      </c>
      <c r="F28" s="10"/>
    </row>
    <row r="29" spans="1:6" s="5" customFormat="1" ht="30" customHeight="1">
      <c r="A29" s="28" t="s">
        <v>437</v>
      </c>
      <c r="B29" s="29">
        <v>64</v>
      </c>
      <c r="C29" s="29">
        <v>9575462</v>
      </c>
      <c r="D29" s="29" t="s">
        <v>66</v>
      </c>
      <c r="E29" s="43">
        <v>9575462</v>
      </c>
      <c r="F29" s="10"/>
    </row>
    <row r="30" spans="1:6" s="5" customFormat="1" ht="30" customHeight="1" thickBot="1">
      <c r="A30" s="32" t="s">
        <v>438</v>
      </c>
      <c r="B30" s="131"/>
      <c r="C30" s="33">
        <v>1147870</v>
      </c>
      <c r="D30" s="33" t="s">
        <v>66</v>
      </c>
      <c r="E30" s="44">
        <v>1147870</v>
      </c>
      <c r="F30" s="10"/>
    </row>
    <row r="31" spans="1:6" ht="18" customHeight="1">
      <c r="A31" s="132" t="s">
        <v>450</v>
      </c>
      <c r="B31" s="22"/>
      <c r="C31" s="22"/>
      <c r="D31" s="22"/>
      <c r="E31" s="22" t="s">
        <v>399</v>
      </c>
    </row>
    <row r="32" spans="1:6" ht="18" customHeight="1">
      <c r="A32" s="132"/>
      <c r="B32" s="22"/>
      <c r="C32" s="22"/>
      <c r="D32" s="22"/>
      <c r="E32" s="22"/>
    </row>
    <row r="33" spans="1:5" ht="18" customHeight="1">
      <c r="A33" s="132"/>
      <c r="B33" s="22"/>
      <c r="C33" s="22"/>
      <c r="D33" s="22"/>
      <c r="E33" s="22"/>
    </row>
  </sheetData>
  <mergeCells count="4">
    <mergeCell ref="A1:D1"/>
    <mergeCell ref="C3:E3"/>
    <mergeCell ref="A3:A4"/>
    <mergeCell ref="B3:B4"/>
  </mergeCells>
  <phoneticPr fontId="5"/>
  <pageMargins left="0.78740157480314965" right="0.78740157480314965" top="0.78740157480314965" bottom="0.59055118110236227" header="0.51181102362204722" footer="0.31496062992125984"/>
  <pageSetup paperSize="9" firstPageNumber="142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Normal="100" zoomScaleSheetLayoutView="100" workbookViewId="0">
      <selection activeCell="A6" sqref="A6:IV6"/>
    </sheetView>
  </sheetViews>
  <sheetFormatPr defaultRowHeight="13.5"/>
  <cols>
    <col min="1" max="1" width="16.875" customWidth="1"/>
    <col min="2" max="2" width="15.125" customWidth="1"/>
    <col min="3" max="3" width="15.75" customWidth="1"/>
    <col min="4" max="5" width="15.125" customWidth="1"/>
  </cols>
  <sheetData>
    <row r="1" spans="1:6" ht="22.5" customHeight="1">
      <c r="A1" s="215" t="s">
        <v>613</v>
      </c>
      <c r="B1" s="215"/>
      <c r="C1" s="215"/>
      <c r="D1" s="215"/>
      <c r="E1" s="21"/>
    </row>
    <row r="2" spans="1:6" ht="22.5" customHeight="1" thickBot="1"/>
    <row r="3" spans="1:6">
      <c r="A3" s="265" t="s">
        <v>7</v>
      </c>
      <c r="B3" s="267" t="s">
        <v>10</v>
      </c>
      <c r="C3" s="268"/>
      <c r="D3" s="269"/>
      <c r="E3" s="270" t="s">
        <v>451</v>
      </c>
      <c r="F3" s="262" t="s">
        <v>461</v>
      </c>
    </row>
    <row r="4" spans="1:6" ht="30" customHeight="1">
      <c r="A4" s="266"/>
      <c r="B4" s="133" t="s">
        <v>452</v>
      </c>
      <c r="C4" s="149" t="s">
        <v>462</v>
      </c>
      <c r="D4" s="133" t="s">
        <v>415</v>
      </c>
      <c r="E4" s="271"/>
      <c r="F4" s="263"/>
    </row>
    <row r="5" spans="1:6" ht="7.5" customHeight="1">
      <c r="A5" s="134"/>
      <c r="B5" s="135" t="s">
        <v>14</v>
      </c>
      <c r="C5" s="135" t="s">
        <v>14</v>
      </c>
      <c r="D5" s="135" t="s">
        <v>14</v>
      </c>
      <c r="E5" s="135" t="s">
        <v>454</v>
      </c>
      <c r="F5" s="136" t="s">
        <v>454</v>
      </c>
    </row>
    <row r="6" spans="1:6" ht="26.25" customHeight="1">
      <c r="A6" s="137" t="s">
        <v>455</v>
      </c>
      <c r="B6" s="138">
        <v>2785</v>
      </c>
      <c r="C6" s="138">
        <v>154</v>
      </c>
      <c r="D6" s="138">
        <f>SUM(B6:C6)</f>
        <v>2939</v>
      </c>
      <c r="E6" s="139">
        <f>92665100+46701200</f>
        <v>139366300</v>
      </c>
      <c r="F6" s="140">
        <f>E6/D6</f>
        <v>47419.632528070775</v>
      </c>
    </row>
    <row r="7" spans="1:6" ht="33.75" customHeight="1">
      <c r="A7" s="141" t="s">
        <v>456</v>
      </c>
      <c r="B7" s="142">
        <v>2900</v>
      </c>
      <c r="C7" s="142">
        <v>152</v>
      </c>
      <c r="D7" s="142">
        <f>SUM(B7:C7)</f>
        <v>3052</v>
      </c>
      <c r="E7" s="143">
        <f>86569900+57039500</f>
        <v>143609400</v>
      </c>
      <c r="F7" s="144">
        <f>E7/D7</f>
        <v>47054.193971166445</v>
      </c>
    </row>
    <row r="8" spans="1:6" ht="33.75" customHeight="1">
      <c r="A8" s="141" t="s">
        <v>457</v>
      </c>
      <c r="B8" s="142">
        <v>3036</v>
      </c>
      <c r="C8" s="142">
        <v>139</v>
      </c>
      <c r="D8" s="142">
        <f>SUM(B8:C8)</f>
        <v>3175</v>
      </c>
      <c r="E8" s="143">
        <f>104992300+51609900</f>
        <v>156602200</v>
      </c>
      <c r="F8" s="144">
        <f>E8/D8</f>
        <v>49323.527559055117</v>
      </c>
    </row>
    <row r="9" spans="1:6" ht="33.75" customHeight="1" thickBot="1">
      <c r="A9" s="145" t="s">
        <v>458</v>
      </c>
      <c r="B9" s="146">
        <v>3116</v>
      </c>
      <c r="C9" s="146">
        <v>131</v>
      </c>
      <c r="D9" s="146">
        <f>SUM(B9:C9)</f>
        <v>3247</v>
      </c>
      <c r="E9" s="147">
        <f>114042700+53248100</f>
        <v>167290800</v>
      </c>
      <c r="F9" s="148">
        <f>E9/D9</f>
        <v>51521.650754542658</v>
      </c>
    </row>
    <row r="10" spans="1:6" ht="22.5" customHeight="1">
      <c r="A10" s="264" t="s">
        <v>459</v>
      </c>
      <c r="B10" s="264"/>
      <c r="C10" s="264"/>
      <c r="D10" s="264"/>
      <c r="E10" s="264"/>
      <c r="F10" s="264"/>
    </row>
  </sheetData>
  <mergeCells count="6">
    <mergeCell ref="F3:F4"/>
    <mergeCell ref="A10:F10"/>
    <mergeCell ref="A1:D1"/>
    <mergeCell ref="A3:A4"/>
    <mergeCell ref="B3:D3"/>
    <mergeCell ref="E3:E4"/>
  </mergeCells>
  <phoneticPr fontId="5"/>
  <pageMargins left="0.78740157480314965" right="0.78740157480314965" top="0.78740157480314965" bottom="0.59055118110236227" header="0.51181102362204722" footer="0.31496062992125984"/>
  <pageSetup paperSize="9" firstPageNumber="143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B13" zoomScaleNormal="100" zoomScaleSheetLayoutView="100" workbookViewId="0">
      <selection activeCell="Y25" sqref="Y25:Z26"/>
    </sheetView>
  </sheetViews>
  <sheetFormatPr defaultRowHeight="13.5"/>
  <cols>
    <col min="1" max="1" width="10.5" customWidth="1"/>
    <col min="2" max="3" width="8.75" customWidth="1"/>
    <col min="4" max="4" width="4.375" customWidth="1"/>
    <col min="5" max="6" width="3.125" customWidth="1"/>
    <col min="7" max="12" width="4.375" customWidth="1"/>
    <col min="13" max="15" width="9.375" customWidth="1"/>
    <col min="16" max="16" width="4.125" customWidth="1"/>
    <col min="17" max="18" width="4.375" customWidth="1"/>
    <col min="19" max="19" width="4.125" customWidth="1"/>
    <col min="20" max="20" width="9.75" customWidth="1"/>
    <col min="21" max="22" width="4.75" customWidth="1"/>
    <col min="23" max="23" width="9.75" customWidth="1"/>
    <col min="24" max="25" width="4.75" customWidth="1"/>
    <col min="26" max="26" width="4.625" customWidth="1"/>
    <col min="27" max="27" width="15.875" customWidth="1"/>
  </cols>
  <sheetData>
    <row r="1" spans="1:26" s="153" customFormat="1" ht="22.5" customHeight="1">
      <c r="A1" s="272" t="s">
        <v>611</v>
      </c>
      <c r="B1" s="272"/>
      <c r="C1" s="272"/>
      <c r="D1" s="151"/>
      <c r="E1" s="151"/>
      <c r="F1" s="152"/>
      <c r="G1" s="152"/>
      <c r="H1" s="152"/>
      <c r="I1" s="152"/>
      <c r="J1" s="152"/>
      <c r="K1" s="152"/>
      <c r="L1" s="152"/>
      <c r="M1" s="152"/>
    </row>
    <row r="2" spans="1:26" s="153" customFormat="1" ht="22.5" customHeight="1" thickBot="1"/>
    <row r="3" spans="1:26" s="153" customFormat="1" ht="14.25" customHeight="1">
      <c r="A3" s="273" t="s">
        <v>41</v>
      </c>
      <c r="B3" s="281" t="s">
        <v>463</v>
      </c>
      <c r="C3" s="281"/>
      <c r="D3" s="281"/>
      <c r="E3" s="281"/>
      <c r="F3" s="281"/>
      <c r="G3" s="292" t="s">
        <v>464</v>
      </c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 t="s">
        <v>451</v>
      </c>
      <c r="U3" s="293"/>
      <c r="V3" s="293"/>
      <c r="W3" s="293"/>
      <c r="X3" s="293"/>
      <c r="Y3" s="293"/>
      <c r="Z3" s="294"/>
    </row>
    <row r="4" spans="1:26" s="153" customFormat="1" ht="25.5">
      <c r="A4" s="274"/>
      <c r="B4" s="150" t="s">
        <v>465</v>
      </c>
      <c r="C4" s="150" t="s">
        <v>466</v>
      </c>
      <c r="D4" s="278" t="s">
        <v>415</v>
      </c>
      <c r="E4" s="278"/>
      <c r="F4" s="278"/>
      <c r="G4" s="278" t="s">
        <v>467</v>
      </c>
      <c r="H4" s="278"/>
      <c r="I4" s="278" t="s">
        <v>468</v>
      </c>
      <c r="J4" s="278"/>
      <c r="K4" s="278" t="s">
        <v>469</v>
      </c>
      <c r="L4" s="278"/>
      <c r="M4" s="154" t="s">
        <v>470</v>
      </c>
      <c r="N4" s="154" t="s">
        <v>471</v>
      </c>
      <c r="O4" s="154" t="s">
        <v>472</v>
      </c>
      <c r="P4" s="278" t="s">
        <v>473</v>
      </c>
      <c r="Q4" s="278"/>
      <c r="R4" s="276" t="s">
        <v>474</v>
      </c>
      <c r="S4" s="276"/>
      <c r="T4" s="278" t="s">
        <v>497</v>
      </c>
      <c r="U4" s="278"/>
      <c r="V4" s="278" t="s">
        <v>498</v>
      </c>
      <c r="W4" s="278"/>
      <c r="X4" s="276" t="s">
        <v>474</v>
      </c>
      <c r="Y4" s="276"/>
      <c r="Z4" s="298"/>
    </row>
    <row r="5" spans="1:26" s="158" customFormat="1" ht="7.5" customHeight="1">
      <c r="A5" s="155"/>
      <c r="B5" s="156" t="s">
        <v>453</v>
      </c>
      <c r="C5" s="156" t="s">
        <v>453</v>
      </c>
      <c r="D5" s="277" t="s">
        <v>453</v>
      </c>
      <c r="E5" s="277"/>
      <c r="F5" s="277"/>
      <c r="G5" s="277" t="s">
        <v>483</v>
      </c>
      <c r="H5" s="277"/>
      <c r="I5" s="277" t="s">
        <v>483</v>
      </c>
      <c r="J5" s="277"/>
      <c r="K5" s="277" t="s">
        <v>483</v>
      </c>
      <c r="L5" s="277"/>
      <c r="M5" s="156" t="s">
        <v>453</v>
      </c>
      <c r="N5" s="156" t="s">
        <v>483</v>
      </c>
      <c r="O5" s="156" t="s">
        <v>453</v>
      </c>
      <c r="P5" s="277" t="s">
        <v>483</v>
      </c>
      <c r="Q5" s="277"/>
      <c r="R5" s="277" t="s">
        <v>483</v>
      </c>
      <c r="S5" s="277"/>
      <c r="T5" s="277" t="s">
        <v>454</v>
      </c>
      <c r="U5" s="277"/>
      <c r="V5" s="277" t="s">
        <v>454</v>
      </c>
      <c r="W5" s="277"/>
      <c r="X5" s="277" t="s">
        <v>454</v>
      </c>
      <c r="Y5" s="277"/>
      <c r="Z5" s="301"/>
    </row>
    <row r="6" spans="1:26" s="153" customFormat="1" ht="21.75" customHeight="1">
      <c r="A6" s="172" t="s">
        <v>484</v>
      </c>
      <c r="B6" s="173">
        <v>4888</v>
      </c>
      <c r="C6" s="213" t="s">
        <v>627</v>
      </c>
      <c r="D6" s="279">
        <v>4888</v>
      </c>
      <c r="E6" s="279"/>
      <c r="F6" s="279"/>
      <c r="G6" s="279">
        <v>58</v>
      </c>
      <c r="H6" s="279"/>
      <c r="I6" s="279" t="s">
        <v>629</v>
      </c>
      <c r="J6" s="279"/>
      <c r="K6" s="279">
        <v>138</v>
      </c>
      <c r="L6" s="279"/>
      <c r="M6" s="174">
        <v>88</v>
      </c>
      <c r="N6" s="173">
        <v>86</v>
      </c>
      <c r="O6" s="174">
        <v>64</v>
      </c>
      <c r="P6" s="279">
        <v>56</v>
      </c>
      <c r="Q6" s="279"/>
      <c r="R6" s="279">
        <v>490</v>
      </c>
      <c r="S6" s="279"/>
      <c r="T6" s="279">
        <v>38526250</v>
      </c>
      <c r="U6" s="279"/>
      <c r="V6" s="279">
        <v>219139000</v>
      </c>
      <c r="W6" s="279"/>
      <c r="X6" s="299">
        <v>257665250</v>
      </c>
      <c r="Y6" s="299"/>
      <c r="Z6" s="300"/>
    </row>
    <row r="7" spans="1:26" s="153" customFormat="1" ht="24" customHeight="1">
      <c r="A7" s="164" t="s">
        <v>485</v>
      </c>
      <c r="B7" s="166">
        <v>5048</v>
      </c>
      <c r="C7" s="214" t="s">
        <v>628</v>
      </c>
      <c r="D7" s="275">
        <v>5048</v>
      </c>
      <c r="E7" s="275"/>
      <c r="F7" s="275"/>
      <c r="G7" s="275">
        <v>82</v>
      </c>
      <c r="H7" s="275"/>
      <c r="I7" s="275" t="s">
        <v>629</v>
      </c>
      <c r="J7" s="275"/>
      <c r="K7" s="275">
        <v>177</v>
      </c>
      <c r="L7" s="275"/>
      <c r="M7" s="168">
        <v>87</v>
      </c>
      <c r="N7" s="166">
        <v>89</v>
      </c>
      <c r="O7" s="168">
        <v>83</v>
      </c>
      <c r="P7" s="275">
        <v>52</v>
      </c>
      <c r="Q7" s="275"/>
      <c r="R7" s="275">
        <v>570</v>
      </c>
      <c r="S7" s="275"/>
      <c r="T7" s="275">
        <v>117963150</v>
      </c>
      <c r="U7" s="275"/>
      <c r="V7" s="275">
        <v>280062000</v>
      </c>
      <c r="W7" s="275"/>
      <c r="X7" s="288">
        <v>398025150</v>
      </c>
      <c r="Y7" s="288"/>
      <c r="Z7" s="289"/>
    </row>
    <row r="8" spans="1:26" s="153" customFormat="1" ht="24" customHeight="1">
      <c r="A8" s="164" t="s">
        <v>486</v>
      </c>
      <c r="B8" s="166">
        <v>5250</v>
      </c>
      <c r="C8" s="166">
        <v>8227</v>
      </c>
      <c r="D8" s="275">
        <v>13477</v>
      </c>
      <c r="E8" s="275"/>
      <c r="F8" s="275"/>
      <c r="G8" s="275">
        <v>82</v>
      </c>
      <c r="H8" s="275"/>
      <c r="I8" s="275" t="s">
        <v>629</v>
      </c>
      <c r="J8" s="275"/>
      <c r="K8" s="275">
        <v>217</v>
      </c>
      <c r="L8" s="275"/>
      <c r="M8" s="168">
        <v>116</v>
      </c>
      <c r="N8" s="166">
        <v>92</v>
      </c>
      <c r="O8" s="168">
        <v>88</v>
      </c>
      <c r="P8" s="275">
        <v>49</v>
      </c>
      <c r="Q8" s="275"/>
      <c r="R8" s="275">
        <v>644</v>
      </c>
      <c r="S8" s="275"/>
      <c r="T8" s="275">
        <v>162634750</v>
      </c>
      <c r="U8" s="275"/>
      <c r="V8" s="275">
        <v>307978114</v>
      </c>
      <c r="W8" s="275"/>
      <c r="X8" s="288">
        <v>470612864</v>
      </c>
      <c r="Y8" s="288"/>
      <c r="Z8" s="289"/>
    </row>
    <row r="9" spans="1:26" s="153" customFormat="1" ht="24" customHeight="1">
      <c r="A9" s="164" t="s">
        <v>487</v>
      </c>
      <c r="B9" s="166">
        <v>5352</v>
      </c>
      <c r="C9" s="166">
        <v>8206</v>
      </c>
      <c r="D9" s="275">
        <v>13558</v>
      </c>
      <c r="E9" s="275"/>
      <c r="F9" s="275"/>
      <c r="G9" s="275">
        <v>93</v>
      </c>
      <c r="H9" s="275"/>
      <c r="I9" s="275" t="s">
        <v>629</v>
      </c>
      <c r="J9" s="275"/>
      <c r="K9" s="275">
        <v>282</v>
      </c>
      <c r="L9" s="275"/>
      <c r="M9" s="168">
        <v>99</v>
      </c>
      <c r="N9" s="166">
        <v>87</v>
      </c>
      <c r="O9" s="168">
        <v>104</v>
      </c>
      <c r="P9" s="275">
        <v>54</v>
      </c>
      <c r="Q9" s="275"/>
      <c r="R9" s="275">
        <v>719</v>
      </c>
      <c r="S9" s="275"/>
      <c r="T9" s="275">
        <v>186096450</v>
      </c>
      <c r="U9" s="275"/>
      <c r="V9" s="275">
        <v>304775000</v>
      </c>
      <c r="W9" s="275"/>
      <c r="X9" s="288">
        <v>490871450</v>
      </c>
      <c r="Y9" s="288"/>
      <c r="Z9" s="289"/>
    </row>
    <row r="10" spans="1:26" s="153" customFormat="1" ht="24" customHeight="1">
      <c r="A10" s="164" t="s">
        <v>488</v>
      </c>
      <c r="B10" s="166">
        <v>5474</v>
      </c>
      <c r="C10" s="166">
        <v>8115</v>
      </c>
      <c r="D10" s="275">
        <v>13589</v>
      </c>
      <c r="E10" s="275"/>
      <c r="F10" s="275"/>
      <c r="G10" s="275">
        <v>106</v>
      </c>
      <c r="H10" s="275"/>
      <c r="I10" s="275" t="s">
        <v>629</v>
      </c>
      <c r="J10" s="275"/>
      <c r="K10" s="275">
        <v>302</v>
      </c>
      <c r="L10" s="275"/>
      <c r="M10" s="168">
        <v>104</v>
      </c>
      <c r="N10" s="166">
        <v>87</v>
      </c>
      <c r="O10" s="168">
        <v>94</v>
      </c>
      <c r="P10" s="275">
        <v>71</v>
      </c>
      <c r="Q10" s="275"/>
      <c r="R10" s="275">
        <v>764</v>
      </c>
      <c r="S10" s="275"/>
      <c r="T10" s="275">
        <v>188937410</v>
      </c>
      <c r="U10" s="275"/>
      <c r="V10" s="275">
        <v>344804234</v>
      </c>
      <c r="W10" s="275"/>
      <c r="X10" s="288">
        <v>533741644</v>
      </c>
      <c r="Y10" s="288"/>
      <c r="Z10" s="289"/>
    </row>
    <row r="11" spans="1:26" s="153" customFormat="1" ht="24" customHeight="1">
      <c r="A11" s="164" t="s">
        <v>489</v>
      </c>
      <c r="B11" s="166">
        <v>5594</v>
      </c>
      <c r="C11" s="166">
        <v>8065</v>
      </c>
      <c r="D11" s="275">
        <v>13659</v>
      </c>
      <c r="E11" s="275"/>
      <c r="F11" s="275"/>
      <c r="G11" s="275">
        <v>130</v>
      </c>
      <c r="H11" s="275"/>
      <c r="I11" s="275" t="s">
        <v>629</v>
      </c>
      <c r="J11" s="275"/>
      <c r="K11" s="275">
        <v>291</v>
      </c>
      <c r="L11" s="275"/>
      <c r="M11" s="168">
        <v>116</v>
      </c>
      <c r="N11" s="166">
        <v>93</v>
      </c>
      <c r="O11" s="168">
        <v>94</v>
      </c>
      <c r="P11" s="275">
        <v>73</v>
      </c>
      <c r="Q11" s="275"/>
      <c r="R11" s="275">
        <v>797</v>
      </c>
      <c r="S11" s="275"/>
      <c r="T11" s="275">
        <v>191028850</v>
      </c>
      <c r="U11" s="275"/>
      <c r="V11" s="275">
        <v>330798000</v>
      </c>
      <c r="W11" s="275"/>
      <c r="X11" s="288">
        <v>521826850</v>
      </c>
      <c r="Y11" s="288"/>
      <c r="Z11" s="289"/>
    </row>
    <row r="12" spans="1:26" s="153" customFormat="1" ht="24" customHeight="1">
      <c r="A12" s="164" t="s">
        <v>490</v>
      </c>
      <c r="B12" s="166">
        <v>5782</v>
      </c>
      <c r="C12" s="166">
        <v>7905</v>
      </c>
      <c r="D12" s="275">
        <v>13687</v>
      </c>
      <c r="E12" s="275"/>
      <c r="F12" s="275"/>
      <c r="G12" s="275">
        <v>117</v>
      </c>
      <c r="H12" s="275"/>
      <c r="I12" s="275">
        <v>90</v>
      </c>
      <c r="J12" s="275"/>
      <c r="K12" s="275">
        <v>228</v>
      </c>
      <c r="L12" s="275"/>
      <c r="M12" s="168">
        <v>144</v>
      </c>
      <c r="N12" s="166">
        <v>103</v>
      </c>
      <c r="O12" s="168">
        <v>91</v>
      </c>
      <c r="P12" s="275">
        <v>80</v>
      </c>
      <c r="Q12" s="275"/>
      <c r="R12" s="275">
        <v>853</v>
      </c>
      <c r="S12" s="275"/>
      <c r="T12" s="275">
        <v>199202780</v>
      </c>
      <c r="U12" s="275"/>
      <c r="V12" s="275">
        <v>324500000</v>
      </c>
      <c r="W12" s="275"/>
      <c r="X12" s="288">
        <v>523702780</v>
      </c>
      <c r="Y12" s="288"/>
      <c r="Z12" s="289"/>
    </row>
    <row r="13" spans="1:26" s="153" customFormat="1" ht="24" customHeight="1">
      <c r="A13" s="164" t="s">
        <v>491</v>
      </c>
      <c r="B13" s="166">
        <v>5857</v>
      </c>
      <c r="C13" s="166">
        <v>7801</v>
      </c>
      <c r="D13" s="275">
        <v>13658</v>
      </c>
      <c r="E13" s="275"/>
      <c r="F13" s="275"/>
      <c r="G13" s="275">
        <v>165</v>
      </c>
      <c r="H13" s="275"/>
      <c r="I13" s="275">
        <v>133</v>
      </c>
      <c r="J13" s="275"/>
      <c r="K13" s="275">
        <v>139</v>
      </c>
      <c r="L13" s="275"/>
      <c r="M13" s="168">
        <v>150</v>
      </c>
      <c r="N13" s="166">
        <v>120</v>
      </c>
      <c r="O13" s="168">
        <v>89</v>
      </c>
      <c r="P13" s="275">
        <v>81</v>
      </c>
      <c r="Q13" s="275"/>
      <c r="R13" s="275">
        <v>877</v>
      </c>
      <c r="S13" s="275"/>
      <c r="T13" s="275">
        <v>209458530</v>
      </c>
      <c r="U13" s="275"/>
      <c r="V13" s="275">
        <v>334882896</v>
      </c>
      <c r="W13" s="275"/>
      <c r="X13" s="288">
        <v>544341426</v>
      </c>
      <c r="Y13" s="288"/>
      <c r="Z13" s="289"/>
    </row>
    <row r="14" spans="1:26" s="153" customFormat="1" ht="24" customHeight="1">
      <c r="A14" s="164" t="s">
        <v>492</v>
      </c>
      <c r="B14" s="166">
        <v>5938</v>
      </c>
      <c r="C14" s="166">
        <v>7694</v>
      </c>
      <c r="D14" s="275">
        <v>13632</v>
      </c>
      <c r="E14" s="275"/>
      <c r="F14" s="275"/>
      <c r="G14" s="275">
        <v>153</v>
      </c>
      <c r="H14" s="275"/>
      <c r="I14" s="275">
        <v>149</v>
      </c>
      <c r="J14" s="275"/>
      <c r="K14" s="275">
        <v>134</v>
      </c>
      <c r="L14" s="275"/>
      <c r="M14" s="168">
        <v>147</v>
      </c>
      <c r="N14" s="166">
        <v>120</v>
      </c>
      <c r="O14" s="168">
        <v>104</v>
      </c>
      <c r="P14" s="275">
        <v>65</v>
      </c>
      <c r="Q14" s="275"/>
      <c r="R14" s="275">
        <v>872</v>
      </c>
      <c r="S14" s="275"/>
      <c r="T14" s="275">
        <v>208810253</v>
      </c>
      <c r="U14" s="275"/>
      <c r="V14" s="275">
        <v>335046000</v>
      </c>
      <c r="W14" s="275"/>
      <c r="X14" s="288">
        <v>543856253</v>
      </c>
      <c r="Y14" s="288"/>
      <c r="Z14" s="289"/>
    </row>
    <row r="15" spans="1:26" s="153" customFormat="1" ht="24" customHeight="1">
      <c r="A15" s="164" t="s">
        <v>493</v>
      </c>
      <c r="B15" s="166">
        <v>5990</v>
      </c>
      <c r="C15" s="166">
        <v>7663</v>
      </c>
      <c r="D15" s="275">
        <v>13653</v>
      </c>
      <c r="E15" s="275"/>
      <c r="F15" s="275"/>
      <c r="G15" s="275">
        <v>147</v>
      </c>
      <c r="H15" s="275"/>
      <c r="I15" s="275">
        <v>144</v>
      </c>
      <c r="J15" s="275"/>
      <c r="K15" s="275">
        <v>132</v>
      </c>
      <c r="L15" s="275"/>
      <c r="M15" s="168">
        <v>148</v>
      </c>
      <c r="N15" s="166">
        <v>130</v>
      </c>
      <c r="O15" s="168">
        <v>104</v>
      </c>
      <c r="P15" s="275">
        <v>78</v>
      </c>
      <c r="Q15" s="275"/>
      <c r="R15" s="275">
        <v>883</v>
      </c>
      <c r="S15" s="275"/>
      <c r="T15" s="275">
        <v>210855353</v>
      </c>
      <c r="U15" s="275"/>
      <c r="V15" s="275">
        <v>340286000</v>
      </c>
      <c r="W15" s="275"/>
      <c r="X15" s="288">
        <v>551141353</v>
      </c>
      <c r="Y15" s="288"/>
      <c r="Z15" s="289"/>
    </row>
    <row r="16" spans="1:26" s="153" customFormat="1" ht="24" customHeight="1">
      <c r="A16" s="164" t="s">
        <v>494</v>
      </c>
      <c r="B16" s="166">
        <v>6015</v>
      </c>
      <c r="C16" s="166">
        <v>7492</v>
      </c>
      <c r="D16" s="275">
        <v>13507</v>
      </c>
      <c r="E16" s="275"/>
      <c r="F16" s="275"/>
      <c r="G16" s="275">
        <v>150</v>
      </c>
      <c r="H16" s="275"/>
      <c r="I16" s="275">
        <v>134</v>
      </c>
      <c r="J16" s="275"/>
      <c r="K16" s="275">
        <v>176</v>
      </c>
      <c r="L16" s="275"/>
      <c r="M16" s="168">
        <v>147</v>
      </c>
      <c r="N16" s="166">
        <v>116</v>
      </c>
      <c r="O16" s="168">
        <v>119</v>
      </c>
      <c r="P16" s="275">
        <v>97</v>
      </c>
      <c r="Q16" s="275"/>
      <c r="R16" s="275">
        <v>939</v>
      </c>
      <c r="S16" s="275"/>
      <c r="T16" s="275">
        <v>212025149</v>
      </c>
      <c r="U16" s="275"/>
      <c r="V16" s="275">
        <v>351908357</v>
      </c>
      <c r="W16" s="275"/>
      <c r="X16" s="288">
        <v>563933506</v>
      </c>
      <c r="Y16" s="288"/>
      <c r="Z16" s="289"/>
    </row>
    <row r="17" spans="1:27" s="153" customFormat="1" ht="24" customHeight="1" thickBot="1">
      <c r="A17" s="165" t="s">
        <v>495</v>
      </c>
      <c r="B17" s="167">
        <v>6136</v>
      </c>
      <c r="C17" s="167">
        <v>7412</v>
      </c>
      <c r="D17" s="280">
        <v>13548</v>
      </c>
      <c r="E17" s="280"/>
      <c r="F17" s="280"/>
      <c r="G17" s="280">
        <v>161</v>
      </c>
      <c r="H17" s="280"/>
      <c r="I17" s="280">
        <v>155</v>
      </c>
      <c r="J17" s="280"/>
      <c r="K17" s="280">
        <v>193</v>
      </c>
      <c r="L17" s="280"/>
      <c r="M17" s="170">
        <v>153</v>
      </c>
      <c r="N17" s="167">
        <v>138</v>
      </c>
      <c r="O17" s="170">
        <v>103</v>
      </c>
      <c r="P17" s="280">
        <v>92</v>
      </c>
      <c r="Q17" s="280"/>
      <c r="R17" s="280">
        <v>995</v>
      </c>
      <c r="S17" s="280"/>
      <c r="T17" s="280">
        <v>213996501</v>
      </c>
      <c r="U17" s="280"/>
      <c r="V17" s="280">
        <v>375420877</v>
      </c>
      <c r="W17" s="280"/>
      <c r="X17" s="290">
        <v>589417378</v>
      </c>
      <c r="Y17" s="290"/>
      <c r="Z17" s="291"/>
    </row>
    <row r="18" spans="1:27" s="153" customFormat="1" ht="18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160"/>
      <c r="P18" s="160"/>
      <c r="Z18" s="22" t="s">
        <v>270</v>
      </c>
    </row>
    <row r="19" spans="1:27" s="153" customForma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</row>
    <row r="20" spans="1:27" s="153" customFormat="1" ht="22.5" customHeight="1">
      <c r="A20" s="272" t="s">
        <v>612</v>
      </c>
      <c r="B20" s="272"/>
      <c r="C20" s="272"/>
      <c r="D20" s="161"/>
      <c r="E20" s="161"/>
      <c r="F20" s="162"/>
      <c r="G20" s="162"/>
      <c r="H20" s="162"/>
      <c r="I20" s="162"/>
      <c r="J20" s="162"/>
      <c r="K20" s="162"/>
      <c r="L20" s="162"/>
      <c r="M20" s="162"/>
      <c r="N20" s="160"/>
      <c r="O20" s="160"/>
      <c r="P20" s="160"/>
    </row>
    <row r="21" spans="1:27" s="153" customFormat="1" ht="22.5" customHeight="1" thickBo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</row>
    <row r="22" spans="1:27" s="153" customFormat="1" ht="14.25" customHeight="1">
      <c r="A22" s="273" t="s">
        <v>41</v>
      </c>
      <c r="B22" s="282" t="s">
        <v>475</v>
      </c>
      <c r="C22" s="282"/>
      <c r="D22" s="282"/>
      <c r="E22" s="283" t="s">
        <v>476</v>
      </c>
      <c r="F22" s="283"/>
      <c r="G22" s="283"/>
      <c r="H22" s="283"/>
      <c r="I22" s="283"/>
      <c r="J22" s="282" t="s">
        <v>477</v>
      </c>
      <c r="K22" s="282"/>
      <c r="L22" s="282"/>
      <c r="M22" s="282"/>
      <c r="N22" s="282" t="s">
        <v>496</v>
      </c>
      <c r="O22" s="282"/>
      <c r="P22" s="282"/>
      <c r="Q22" s="282" t="s">
        <v>478</v>
      </c>
      <c r="R22" s="282"/>
      <c r="S22" s="282"/>
      <c r="T22" s="282"/>
      <c r="U22" s="295" t="s">
        <v>479</v>
      </c>
      <c r="V22" s="295"/>
      <c r="W22" s="295"/>
      <c r="X22" s="295"/>
      <c r="Y22" s="296" t="s">
        <v>474</v>
      </c>
      <c r="Z22" s="296"/>
      <c r="AA22" s="297"/>
    </row>
    <row r="23" spans="1:27" s="153" customFormat="1">
      <c r="A23" s="274"/>
      <c r="B23" s="175" t="s">
        <v>480</v>
      </c>
      <c r="C23" s="276" t="s">
        <v>481</v>
      </c>
      <c r="D23" s="276"/>
      <c r="E23" s="278" t="s">
        <v>480</v>
      </c>
      <c r="F23" s="278"/>
      <c r="G23" s="276" t="s">
        <v>481</v>
      </c>
      <c r="H23" s="276"/>
      <c r="I23" s="276"/>
      <c r="J23" s="276" t="s">
        <v>480</v>
      </c>
      <c r="K23" s="276"/>
      <c r="L23" s="276" t="s">
        <v>481</v>
      </c>
      <c r="M23" s="276"/>
      <c r="N23" s="175" t="s">
        <v>480</v>
      </c>
      <c r="O23" s="276" t="s">
        <v>481</v>
      </c>
      <c r="P23" s="276"/>
      <c r="Q23" s="276" t="s">
        <v>480</v>
      </c>
      <c r="R23" s="276"/>
      <c r="S23" s="276" t="s">
        <v>481</v>
      </c>
      <c r="T23" s="276"/>
      <c r="U23" s="276" t="s">
        <v>480</v>
      </c>
      <c r="V23" s="276"/>
      <c r="W23" s="276" t="s">
        <v>481</v>
      </c>
      <c r="X23" s="276"/>
      <c r="Y23" s="276" t="s">
        <v>480</v>
      </c>
      <c r="Z23" s="276"/>
      <c r="AA23" s="176" t="s">
        <v>481</v>
      </c>
    </row>
    <row r="24" spans="1:27" s="158" customFormat="1" ht="7.5" customHeight="1">
      <c r="A24" s="155"/>
      <c r="B24" s="156" t="s">
        <v>482</v>
      </c>
      <c r="C24" s="277" t="s">
        <v>454</v>
      </c>
      <c r="D24" s="277"/>
      <c r="E24" s="277" t="s">
        <v>482</v>
      </c>
      <c r="F24" s="277"/>
      <c r="G24" s="277" t="s">
        <v>454</v>
      </c>
      <c r="H24" s="277"/>
      <c r="I24" s="277"/>
      <c r="J24" s="277" t="s">
        <v>482</v>
      </c>
      <c r="K24" s="277"/>
      <c r="L24" s="277" t="s">
        <v>454</v>
      </c>
      <c r="M24" s="277"/>
      <c r="N24" s="156" t="s">
        <v>482</v>
      </c>
      <c r="O24" s="277" t="s">
        <v>454</v>
      </c>
      <c r="P24" s="277"/>
      <c r="Q24" s="277" t="s">
        <v>482</v>
      </c>
      <c r="R24" s="277"/>
      <c r="S24" s="277" t="s">
        <v>454</v>
      </c>
      <c r="T24" s="277"/>
      <c r="U24" s="277" t="s">
        <v>482</v>
      </c>
      <c r="V24" s="277"/>
      <c r="W24" s="277" t="s">
        <v>454</v>
      </c>
      <c r="X24" s="277"/>
      <c r="Y24" s="277" t="s">
        <v>482</v>
      </c>
      <c r="Z24" s="277"/>
      <c r="AA24" s="157" t="s">
        <v>454</v>
      </c>
    </row>
    <row r="25" spans="1:27" s="153" customFormat="1" ht="21.75" customHeight="1">
      <c r="A25" s="172" t="s">
        <v>484</v>
      </c>
      <c r="B25" s="173">
        <v>5139</v>
      </c>
      <c r="C25" s="279">
        <v>123261078</v>
      </c>
      <c r="D25" s="279"/>
      <c r="E25" s="279" t="s">
        <v>629</v>
      </c>
      <c r="F25" s="279"/>
      <c r="G25" s="279" t="s">
        <v>630</v>
      </c>
      <c r="H25" s="279"/>
      <c r="I25" s="279"/>
      <c r="J25" s="279">
        <v>1831</v>
      </c>
      <c r="K25" s="279"/>
      <c r="L25" s="279">
        <v>528054399</v>
      </c>
      <c r="M25" s="279"/>
      <c r="N25" s="174">
        <v>438</v>
      </c>
      <c r="O25" s="279">
        <v>1906332</v>
      </c>
      <c r="P25" s="279"/>
      <c r="Q25" s="284">
        <v>6807</v>
      </c>
      <c r="R25" s="285"/>
      <c r="S25" s="279">
        <v>770655</v>
      </c>
      <c r="T25" s="279"/>
      <c r="U25" s="279" t="s">
        <v>629</v>
      </c>
      <c r="V25" s="279"/>
      <c r="W25" s="279" t="s">
        <v>629</v>
      </c>
      <c r="X25" s="279"/>
      <c r="Y25" s="279">
        <v>14215</v>
      </c>
      <c r="Z25" s="279"/>
      <c r="AA25" s="177">
        <v>653992464</v>
      </c>
    </row>
    <row r="26" spans="1:27" s="153" customFormat="1" ht="24" customHeight="1">
      <c r="A26" s="164" t="s">
        <v>485</v>
      </c>
      <c r="B26" s="166">
        <v>8199</v>
      </c>
      <c r="C26" s="275">
        <v>216037717</v>
      </c>
      <c r="D26" s="275"/>
      <c r="E26" s="275" t="s">
        <v>629</v>
      </c>
      <c r="F26" s="275"/>
      <c r="G26" s="275" t="s">
        <v>630</v>
      </c>
      <c r="H26" s="275"/>
      <c r="I26" s="275"/>
      <c r="J26" s="275">
        <v>2188</v>
      </c>
      <c r="K26" s="275"/>
      <c r="L26" s="275">
        <v>640971200</v>
      </c>
      <c r="M26" s="275"/>
      <c r="N26" s="168">
        <v>885</v>
      </c>
      <c r="O26" s="275">
        <v>4561914</v>
      </c>
      <c r="P26" s="275"/>
      <c r="Q26" s="286">
        <v>10103</v>
      </c>
      <c r="R26" s="287"/>
      <c r="S26" s="275">
        <v>1184061</v>
      </c>
      <c r="T26" s="275"/>
      <c r="U26" s="275" t="s">
        <v>629</v>
      </c>
      <c r="V26" s="275"/>
      <c r="W26" s="275" t="s">
        <v>629</v>
      </c>
      <c r="X26" s="275"/>
      <c r="Y26" s="275">
        <v>21375</v>
      </c>
      <c r="Z26" s="275"/>
      <c r="AA26" s="169">
        <v>862754892</v>
      </c>
    </row>
    <row r="27" spans="1:27" s="153" customFormat="1" ht="24" customHeight="1">
      <c r="A27" s="164" t="s">
        <v>486</v>
      </c>
      <c r="B27" s="166">
        <v>10067</v>
      </c>
      <c r="C27" s="275">
        <v>276574313</v>
      </c>
      <c r="D27" s="275"/>
      <c r="E27" s="275" t="s">
        <v>629</v>
      </c>
      <c r="F27" s="275"/>
      <c r="G27" s="275" t="s">
        <v>630</v>
      </c>
      <c r="H27" s="275"/>
      <c r="I27" s="275"/>
      <c r="J27" s="275">
        <v>2121</v>
      </c>
      <c r="K27" s="275"/>
      <c r="L27" s="275">
        <v>623609558</v>
      </c>
      <c r="M27" s="275"/>
      <c r="N27" s="168">
        <v>1136</v>
      </c>
      <c r="O27" s="275">
        <v>5508787</v>
      </c>
      <c r="P27" s="275"/>
      <c r="Q27" s="275">
        <v>11841</v>
      </c>
      <c r="R27" s="275"/>
      <c r="S27" s="275">
        <v>1387755</v>
      </c>
      <c r="T27" s="275"/>
      <c r="U27" s="275" t="s">
        <v>629</v>
      </c>
      <c r="V27" s="275"/>
      <c r="W27" s="275" t="s">
        <v>629</v>
      </c>
      <c r="X27" s="275"/>
      <c r="Y27" s="275">
        <v>25165</v>
      </c>
      <c r="Z27" s="275"/>
      <c r="AA27" s="169">
        <v>907080413</v>
      </c>
    </row>
    <row r="28" spans="1:27" s="153" customFormat="1" ht="24" customHeight="1">
      <c r="A28" s="164" t="s">
        <v>487</v>
      </c>
      <c r="B28" s="166">
        <v>11395</v>
      </c>
      <c r="C28" s="275">
        <v>303020871</v>
      </c>
      <c r="D28" s="275"/>
      <c r="E28" s="275" t="s">
        <v>629</v>
      </c>
      <c r="F28" s="275"/>
      <c r="G28" s="275" t="s">
        <v>630</v>
      </c>
      <c r="H28" s="275"/>
      <c r="I28" s="275"/>
      <c r="J28" s="275">
        <v>2261</v>
      </c>
      <c r="K28" s="275"/>
      <c r="L28" s="275">
        <v>657640713</v>
      </c>
      <c r="M28" s="275"/>
      <c r="N28" s="168">
        <v>1126</v>
      </c>
      <c r="O28" s="275">
        <v>6248522</v>
      </c>
      <c r="P28" s="275"/>
      <c r="Q28" s="275">
        <v>13306</v>
      </c>
      <c r="R28" s="275"/>
      <c r="S28" s="275">
        <v>1293333</v>
      </c>
      <c r="T28" s="275"/>
      <c r="U28" s="275" t="s">
        <v>629</v>
      </c>
      <c r="V28" s="275"/>
      <c r="W28" s="275" t="s">
        <v>629</v>
      </c>
      <c r="X28" s="275"/>
      <c r="Y28" s="275">
        <v>28088</v>
      </c>
      <c r="Z28" s="275"/>
      <c r="AA28" s="169">
        <v>968203439</v>
      </c>
    </row>
    <row r="29" spans="1:27" s="153" customFormat="1" ht="24" customHeight="1">
      <c r="A29" s="164" t="s">
        <v>488</v>
      </c>
      <c r="B29" s="166">
        <v>13435</v>
      </c>
      <c r="C29" s="275">
        <v>388894460</v>
      </c>
      <c r="D29" s="275"/>
      <c r="E29" s="275" t="s">
        <v>629</v>
      </c>
      <c r="F29" s="275"/>
      <c r="G29" s="275" t="s">
        <v>630</v>
      </c>
      <c r="H29" s="275"/>
      <c r="I29" s="275"/>
      <c r="J29" s="275">
        <v>2264</v>
      </c>
      <c r="K29" s="275"/>
      <c r="L29" s="275">
        <v>643556939</v>
      </c>
      <c r="M29" s="275"/>
      <c r="N29" s="168">
        <v>1179</v>
      </c>
      <c r="O29" s="275">
        <v>5713904</v>
      </c>
      <c r="P29" s="275"/>
      <c r="Q29" s="275">
        <v>15422</v>
      </c>
      <c r="R29" s="275"/>
      <c r="S29" s="275">
        <v>1264669</v>
      </c>
      <c r="T29" s="275"/>
      <c r="U29" s="275" t="s">
        <v>629</v>
      </c>
      <c r="V29" s="275"/>
      <c r="W29" s="275" t="s">
        <v>629</v>
      </c>
      <c r="X29" s="275"/>
      <c r="Y29" s="275">
        <v>32300</v>
      </c>
      <c r="Z29" s="275"/>
      <c r="AA29" s="169">
        <v>1039429972</v>
      </c>
    </row>
    <row r="30" spans="1:27" s="153" customFormat="1" ht="24" customHeight="1">
      <c r="A30" s="164" t="s">
        <v>489</v>
      </c>
      <c r="B30" s="166">
        <v>14714</v>
      </c>
      <c r="C30" s="275">
        <v>463622315</v>
      </c>
      <c r="D30" s="275"/>
      <c r="E30" s="275" t="s">
        <v>629</v>
      </c>
      <c r="F30" s="275"/>
      <c r="G30" s="275" t="s">
        <v>630</v>
      </c>
      <c r="H30" s="275"/>
      <c r="I30" s="275"/>
      <c r="J30" s="275">
        <v>2055</v>
      </c>
      <c r="K30" s="275"/>
      <c r="L30" s="275">
        <v>540469338</v>
      </c>
      <c r="M30" s="275"/>
      <c r="N30" s="168">
        <v>1486</v>
      </c>
      <c r="O30" s="275">
        <v>9560440</v>
      </c>
      <c r="P30" s="275"/>
      <c r="Q30" s="275">
        <v>16486</v>
      </c>
      <c r="R30" s="275"/>
      <c r="S30" s="275">
        <v>1351865</v>
      </c>
      <c r="T30" s="275"/>
      <c r="U30" s="275">
        <v>660</v>
      </c>
      <c r="V30" s="275"/>
      <c r="W30" s="275">
        <v>17635780</v>
      </c>
      <c r="X30" s="275"/>
      <c r="Y30" s="275">
        <v>35401</v>
      </c>
      <c r="Z30" s="275"/>
      <c r="AA30" s="169">
        <v>1032639738</v>
      </c>
    </row>
    <row r="31" spans="1:27" s="153" customFormat="1" ht="24" customHeight="1">
      <c r="A31" s="164" t="s">
        <v>490</v>
      </c>
      <c r="B31" s="166">
        <v>13609</v>
      </c>
      <c r="C31" s="275">
        <v>366206509</v>
      </c>
      <c r="D31" s="275"/>
      <c r="E31" s="275">
        <v>767</v>
      </c>
      <c r="F31" s="275"/>
      <c r="G31" s="275">
        <v>145048644</v>
      </c>
      <c r="H31" s="275"/>
      <c r="I31" s="275"/>
      <c r="J31" s="275">
        <v>2007</v>
      </c>
      <c r="K31" s="275"/>
      <c r="L31" s="275">
        <v>471391749</v>
      </c>
      <c r="M31" s="275"/>
      <c r="N31" s="168">
        <v>2048</v>
      </c>
      <c r="O31" s="275">
        <v>18728944</v>
      </c>
      <c r="P31" s="275"/>
      <c r="Q31" s="275">
        <v>16290</v>
      </c>
      <c r="R31" s="275"/>
      <c r="S31" s="275">
        <v>1221970</v>
      </c>
      <c r="T31" s="275"/>
      <c r="U31" s="275">
        <v>1805</v>
      </c>
      <c r="V31" s="275"/>
      <c r="W31" s="275">
        <v>48630880</v>
      </c>
      <c r="X31" s="275"/>
      <c r="Y31" s="275">
        <v>36526</v>
      </c>
      <c r="Z31" s="275"/>
      <c r="AA31" s="169">
        <v>1051228696</v>
      </c>
    </row>
    <row r="32" spans="1:27" s="153" customFormat="1" ht="24" customHeight="1">
      <c r="A32" s="164" t="s">
        <v>491</v>
      </c>
      <c r="B32" s="166">
        <v>13522</v>
      </c>
      <c r="C32" s="275">
        <v>363395759</v>
      </c>
      <c r="D32" s="275"/>
      <c r="E32" s="275">
        <v>855</v>
      </c>
      <c r="F32" s="275"/>
      <c r="G32" s="275">
        <v>166410882</v>
      </c>
      <c r="H32" s="275"/>
      <c r="I32" s="275"/>
      <c r="J32" s="275">
        <v>1981</v>
      </c>
      <c r="K32" s="275"/>
      <c r="L32" s="275">
        <v>466918377</v>
      </c>
      <c r="M32" s="275"/>
      <c r="N32" s="168">
        <v>1898</v>
      </c>
      <c r="O32" s="275">
        <v>19071606</v>
      </c>
      <c r="P32" s="275"/>
      <c r="Q32" s="275">
        <v>16153</v>
      </c>
      <c r="R32" s="275"/>
      <c r="S32" s="275">
        <v>1212095</v>
      </c>
      <c r="T32" s="275"/>
      <c r="U32" s="275">
        <v>1769</v>
      </c>
      <c r="V32" s="275"/>
      <c r="W32" s="275">
        <v>48766720</v>
      </c>
      <c r="X32" s="275"/>
      <c r="Y32" s="275">
        <v>36178</v>
      </c>
      <c r="Z32" s="275"/>
      <c r="AA32" s="169">
        <v>1065775439</v>
      </c>
    </row>
    <row r="33" spans="1:27" s="153" customFormat="1" ht="24" customHeight="1">
      <c r="A33" s="164" t="s">
        <v>492</v>
      </c>
      <c r="B33" s="166">
        <v>13053</v>
      </c>
      <c r="C33" s="275">
        <v>345831521</v>
      </c>
      <c r="D33" s="275"/>
      <c r="E33" s="275">
        <v>864</v>
      </c>
      <c r="F33" s="275"/>
      <c r="G33" s="275">
        <v>163963485</v>
      </c>
      <c r="H33" s="275"/>
      <c r="I33" s="275"/>
      <c r="J33" s="275">
        <v>2076</v>
      </c>
      <c r="K33" s="275"/>
      <c r="L33" s="275">
        <v>484614827</v>
      </c>
      <c r="M33" s="275"/>
      <c r="N33" s="168">
        <v>1987</v>
      </c>
      <c r="O33" s="275">
        <v>20309221</v>
      </c>
      <c r="P33" s="275"/>
      <c r="Q33" s="275">
        <v>15820</v>
      </c>
      <c r="R33" s="275"/>
      <c r="S33" s="275">
        <v>1186740</v>
      </c>
      <c r="T33" s="275"/>
      <c r="U33" s="275">
        <v>1824</v>
      </c>
      <c r="V33" s="275"/>
      <c r="W33" s="275">
        <v>49909610</v>
      </c>
      <c r="X33" s="275"/>
      <c r="Y33" s="275">
        <v>35624</v>
      </c>
      <c r="Z33" s="275"/>
      <c r="AA33" s="169">
        <v>1065815404</v>
      </c>
    </row>
    <row r="34" spans="1:27" s="153" customFormat="1" ht="24" customHeight="1">
      <c r="A34" s="164" t="s">
        <v>493</v>
      </c>
      <c r="B34" s="166">
        <v>13767</v>
      </c>
      <c r="C34" s="275">
        <v>397381735</v>
      </c>
      <c r="D34" s="275"/>
      <c r="E34" s="275">
        <v>890</v>
      </c>
      <c r="F34" s="275"/>
      <c r="G34" s="275">
        <v>165948120</v>
      </c>
      <c r="H34" s="275"/>
      <c r="I34" s="275"/>
      <c r="J34" s="275">
        <v>2014</v>
      </c>
      <c r="K34" s="275"/>
      <c r="L34" s="275">
        <v>485279601</v>
      </c>
      <c r="M34" s="275"/>
      <c r="N34" s="168">
        <v>2343</v>
      </c>
      <c r="O34" s="275">
        <v>27111191</v>
      </c>
      <c r="P34" s="275"/>
      <c r="Q34" s="275">
        <v>16475</v>
      </c>
      <c r="R34" s="275"/>
      <c r="S34" s="275">
        <v>1219150</v>
      </c>
      <c r="T34" s="275"/>
      <c r="U34" s="275">
        <v>1867</v>
      </c>
      <c r="V34" s="275"/>
      <c r="W34" s="275">
        <v>50688060</v>
      </c>
      <c r="X34" s="275"/>
      <c r="Y34" s="275">
        <v>37356</v>
      </c>
      <c r="Z34" s="275"/>
      <c r="AA34" s="169">
        <v>1127627857</v>
      </c>
    </row>
    <row r="35" spans="1:27" s="153" customFormat="1" ht="24" customHeight="1">
      <c r="A35" s="164" t="s">
        <v>494</v>
      </c>
      <c r="B35" s="166">
        <v>14647</v>
      </c>
      <c r="C35" s="275">
        <v>431444025</v>
      </c>
      <c r="D35" s="275"/>
      <c r="E35" s="275">
        <v>852</v>
      </c>
      <c r="F35" s="275"/>
      <c r="G35" s="275">
        <v>165668544</v>
      </c>
      <c r="H35" s="275"/>
      <c r="I35" s="275"/>
      <c r="J35" s="275">
        <v>2004</v>
      </c>
      <c r="K35" s="275"/>
      <c r="L35" s="275">
        <v>489023090</v>
      </c>
      <c r="M35" s="275"/>
      <c r="N35" s="168">
        <v>2476</v>
      </c>
      <c r="O35" s="275">
        <v>28207144</v>
      </c>
      <c r="P35" s="275"/>
      <c r="Q35" s="275">
        <v>17299</v>
      </c>
      <c r="R35" s="275"/>
      <c r="S35" s="275">
        <v>1280168</v>
      </c>
      <c r="T35" s="275"/>
      <c r="U35" s="275">
        <v>1983</v>
      </c>
      <c r="V35" s="275"/>
      <c r="W35" s="275">
        <v>52636620</v>
      </c>
      <c r="X35" s="275"/>
      <c r="Y35" s="275">
        <v>39261</v>
      </c>
      <c r="Z35" s="275"/>
      <c r="AA35" s="169">
        <v>1168259591</v>
      </c>
    </row>
    <row r="36" spans="1:27" s="153" customFormat="1" ht="24" customHeight="1" thickBot="1">
      <c r="A36" s="165" t="s">
        <v>495</v>
      </c>
      <c r="B36" s="167">
        <v>16393</v>
      </c>
      <c r="C36" s="280">
        <v>479275147</v>
      </c>
      <c r="D36" s="280"/>
      <c r="E36" s="280">
        <v>911</v>
      </c>
      <c r="F36" s="280"/>
      <c r="G36" s="280">
        <v>175180086</v>
      </c>
      <c r="H36" s="280"/>
      <c r="I36" s="280"/>
      <c r="J36" s="280">
        <v>2039</v>
      </c>
      <c r="K36" s="280"/>
      <c r="L36" s="280">
        <v>503646908</v>
      </c>
      <c r="M36" s="280"/>
      <c r="N36" s="170">
        <v>2628</v>
      </c>
      <c r="O36" s="280">
        <v>27088246</v>
      </c>
      <c r="P36" s="280"/>
      <c r="Q36" s="280">
        <v>19058</v>
      </c>
      <c r="R36" s="280"/>
      <c r="S36" s="280">
        <v>1334135</v>
      </c>
      <c r="T36" s="280"/>
      <c r="U36" s="280">
        <v>2116</v>
      </c>
      <c r="V36" s="280"/>
      <c r="W36" s="280">
        <v>54464860</v>
      </c>
      <c r="X36" s="280"/>
      <c r="Y36" s="280">
        <v>43145</v>
      </c>
      <c r="Z36" s="280"/>
      <c r="AA36" s="171">
        <v>1240989382</v>
      </c>
    </row>
    <row r="37" spans="1:27" ht="18" customHeight="1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7"/>
      <c r="O37" s="7"/>
      <c r="P37" s="7"/>
      <c r="AA37" s="22" t="s">
        <v>270</v>
      </c>
    </row>
  </sheetData>
  <mergeCells count="294">
    <mergeCell ref="G3:S3"/>
    <mergeCell ref="T3:Z3"/>
    <mergeCell ref="U22:X22"/>
    <mergeCell ref="Y22:AA22"/>
    <mergeCell ref="X10:Z10"/>
    <mergeCell ref="X11:Z11"/>
    <mergeCell ref="X12:Z12"/>
    <mergeCell ref="X13:Z13"/>
    <mergeCell ref="X14:Z14"/>
    <mergeCell ref="X15:Z15"/>
    <mergeCell ref="X4:Z4"/>
    <mergeCell ref="X6:Z6"/>
    <mergeCell ref="X5:Z5"/>
    <mergeCell ref="X7:Z7"/>
    <mergeCell ref="X8:Z8"/>
    <mergeCell ref="X9:Z9"/>
    <mergeCell ref="R11:S11"/>
    <mergeCell ref="R12:S12"/>
    <mergeCell ref="R13:S13"/>
    <mergeCell ref="R14:S14"/>
    <mergeCell ref="R15:S15"/>
    <mergeCell ref="R16:S16"/>
    <mergeCell ref="Y31:Z31"/>
    <mergeCell ref="Y32:Z32"/>
    <mergeCell ref="Y33:Z33"/>
    <mergeCell ref="Y34:Z34"/>
    <mergeCell ref="Y35:Z35"/>
    <mergeCell ref="Y36:Z36"/>
    <mergeCell ref="Y25:Z25"/>
    <mergeCell ref="Y26:Z26"/>
    <mergeCell ref="Y27:Z27"/>
    <mergeCell ref="Y28:Z28"/>
    <mergeCell ref="Y29:Z29"/>
    <mergeCell ref="Y30:Z30"/>
    <mergeCell ref="S36:T36"/>
    <mergeCell ref="Q22:T22"/>
    <mergeCell ref="T4:U4"/>
    <mergeCell ref="T5:U5"/>
    <mergeCell ref="T6:U6"/>
    <mergeCell ref="T7:U7"/>
    <mergeCell ref="T8:U8"/>
    <mergeCell ref="T9:U9"/>
    <mergeCell ref="T10:U10"/>
    <mergeCell ref="T11:U11"/>
    <mergeCell ref="S30:T30"/>
    <mergeCell ref="S31:T31"/>
    <mergeCell ref="S32:T32"/>
    <mergeCell ref="S33:T33"/>
    <mergeCell ref="S34:T34"/>
    <mergeCell ref="S35:T35"/>
    <mergeCell ref="Q34:R34"/>
    <mergeCell ref="Q35:R35"/>
    <mergeCell ref="Q36:R36"/>
    <mergeCell ref="S23:T23"/>
    <mergeCell ref="S24:T24"/>
    <mergeCell ref="S25:T25"/>
    <mergeCell ref="S26:T26"/>
    <mergeCell ref="S27:T27"/>
    <mergeCell ref="O31:P31"/>
    <mergeCell ref="O32:P32"/>
    <mergeCell ref="O33:P33"/>
    <mergeCell ref="O34:P34"/>
    <mergeCell ref="P10:Q10"/>
    <mergeCell ref="O26:P26"/>
    <mergeCell ref="O27:P27"/>
    <mergeCell ref="Q27:R27"/>
    <mergeCell ref="P11:Q11"/>
    <mergeCell ref="P12:Q12"/>
    <mergeCell ref="P13:Q13"/>
    <mergeCell ref="P14:Q14"/>
    <mergeCell ref="Q28:R28"/>
    <mergeCell ref="Q29:R29"/>
    <mergeCell ref="Q30:R30"/>
    <mergeCell ref="Q31:R31"/>
    <mergeCell ref="Q32:R32"/>
    <mergeCell ref="Q33:R33"/>
    <mergeCell ref="R17:S17"/>
    <mergeCell ref="Q23:R23"/>
    <mergeCell ref="Q24:R24"/>
    <mergeCell ref="Q25:R25"/>
    <mergeCell ref="Q26:R26"/>
    <mergeCell ref="P17:Q17"/>
    <mergeCell ref="O35:P35"/>
    <mergeCell ref="O36:P36"/>
    <mergeCell ref="R4:S4"/>
    <mergeCell ref="R5:S5"/>
    <mergeCell ref="R6:S6"/>
    <mergeCell ref="R7:S7"/>
    <mergeCell ref="R8:S8"/>
    <mergeCell ref="R9:S9"/>
    <mergeCell ref="R10:S10"/>
    <mergeCell ref="O29:P29"/>
    <mergeCell ref="O30:P30"/>
    <mergeCell ref="S28:T28"/>
    <mergeCell ref="S29:T29"/>
    <mergeCell ref="O23:P23"/>
    <mergeCell ref="O24:P24"/>
    <mergeCell ref="O25:P25"/>
    <mergeCell ref="O28:P28"/>
    <mergeCell ref="T12:U12"/>
    <mergeCell ref="T13:U13"/>
    <mergeCell ref="T14:U14"/>
    <mergeCell ref="T15:U15"/>
    <mergeCell ref="T16:U16"/>
    <mergeCell ref="T17:U17"/>
    <mergeCell ref="U27:V27"/>
    <mergeCell ref="I10:J10"/>
    <mergeCell ref="I11:J11"/>
    <mergeCell ref="I12:J12"/>
    <mergeCell ref="I13:J13"/>
    <mergeCell ref="J35:K35"/>
    <mergeCell ref="J36:K36"/>
    <mergeCell ref="E22:I22"/>
    <mergeCell ref="J22:M22"/>
    <mergeCell ref="P4:Q4"/>
    <mergeCell ref="P5:Q5"/>
    <mergeCell ref="P6:Q6"/>
    <mergeCell ref="P7:Q7"/>
    <mergeCell ref="P8:Q8"/>
    <mergeCell ref="P9:Q9"/>
    <mergeCell ref="J29:K29"/>
    <mergeCell ref="J30:K30"/>
    <mergeCell ref="J31:K31"/>
    <mergeCell ref="J32:K32"/>
    <mergeCell ref="J33:K33"/>
    <mergeCell ref="J34:K34"/>
    <mergeCell ref="K11:L11"/>
    <mergeCell ref="K12:L12"/>
    <mergeCell ref="K13:L13"/>
    <mergeCell ref="K14:L14"/>
    <mergeCell ref="G16:H16"/>
    <mergeCell ref="G14:H14"/>
    <mergeCell ref="D10:F10"/>
    <mergeCell ref="D11:F11"/>
    <mergeCell ref="G17:H17"/>
    <mergeCell ref="G32:I32"/>
    <mergeCell ref="G35:I35"/>
    <mergeCell ref="G36:I36"/>
    <mergeCell ref="K4:L4"/>
    <mergeCell ref="K5:L5"/>
    <mergeCell ref="K6:L6"/>
    <mergeCell ref="K7:L7"/>
    <mergeCell ref="K8:L8"/>
    <mergeCell ref="K9:L9"/>
    <mergeCell ref="K10:L10"/>
    <mergeCell ref="I16:J16"/>
    <mergeCell ref="G27:I27"/>
    <mergeCell ref="G28:I28"/>
    <mergeCell ref="G29:I29"/>
    <mergeCell ref="G30:I30"/>
    <mergeCell ref="G31:I31"/>
    <mergeCell ref="J24:K24"/>
    <mergeCell ref="J25:K25"/>
    <mergeCell ref="J26:K26"/>
    <mergeCell ref="L29:M29"/>
    <mergeCell ref="L30:M30"/>
    <mergeCell ref="L31:M31"/>
    <mergeCell ref="L32:M32"/>
    <mergeCell ref="L33:M33"/>
    <mergeCell ref="L23:M23"/>
    <mergeCell ref="L24:M24"/>
    <mergeCell ref="L25:M25"/>
    <mergeCell ref="I14:J14"/>
    <mergeCell ref="I15:J15"/>
    <mergeCell ref="L26:M26"/>
    <mergeCell ref="L27:M27"/>
    <mergeCell ref="J27:K27"/>
    <mergeCell ref="K15:L15"/>
    <mergeCell ref="K16:L16"/>
    <mergeCell ref="D4:F4"/>
    <mergeCell ref="D5:F5"/>
    <mergeCell ref="D6:F6"/>
    <mergeCell ref="D12:F12"/>
    <mergeCell ref="D13:F13"/>
    <mergeCell ref="D14:F14"/>
    <mergeCell ref="L28:M28"/>
    <mergeCell ref="D15:F15"/>
    <mergeCell ref="D16:F16"/>
    <mergeCell ref="I4:J4"/>
    <mergeCell ref="I5:J5"/>
    <mergeCell ref="I6:J6"/>
    <mergeCell ref="I7:J7"/>
    <mergeCell ref="I8:J8"/>
    <mergeCell ref="I9:J9"/>
    <mergeCell ref="D17:F17"/>
    <mergeCell ref="G4:H4"/>
    <mergeCell ref="G5:H5"/>
    <mergeCell ref="G6:H6"/>
    <mergeCell ref="G7:H7"/>
    <mergeCell ref="G8:H8"/>
    <mergeCell ref="G9:H9"/>
    <mergeCell ref="G10:H10"/>
    <mergeCell ref="G15:H15"/>
    <mergeCell ref="E36:F36"/>
    <mergeCell ref="U35:V35"/>
    <mergeCell ref="U36:V36"/>
    <mergeCell ref="G33:I33"/>
    <mergeCell ref="G34:I34"/>
    <mergeCell ref="L34:M34"/>
    <mergeCell ref="L35:M35"/>
    <mergeCell ref="E27:F27"/>
    <mergeCell ref="E28:F28"/>
    <mergeCell ref="E29:F29"/>
    <mergeCell ref="E30:F30"/>
    <mergeCell ref="E31:F31"/>
    <mergeCell ref="E32:F32"/>
    <mergeCell ref="U29:V29"/>
    <mergeCell ref="U30:V30"/>
    <mergeCell ref="U31:V31"/>
    <mergeCell ref="U32:V32"/>
    <mergeCell ref="U33:V33"/>
    <mergeCell ref="U34:V34"/>
    <mergeCell ref="E33:F33"/>
    <mergeCell ref="E34:F34"/>
    <mergeCell ref="E35:F35"/>
    <mergeCell ref="U28:V28"/>
    <mergeCell ref="L36:M36"/>
    <mergeCell ref="J28:K28"/>
    <mergeCell ref="W28:X28"/>
    <mergeCell ref="V11:W11"/>
    <mergeCell ref="V12:W12"/>
    <mergeCell ref="V13:W13"/>
    <mergeCell ref="V14:W14"/>
    <mergeCell ref="U24:V24"/>
    <mergeCell ref="U25:V25"/>
    <mergeCell ref="U26:V26"/>
    <mergeCell ref="I17:J17"/>
    <mergeCell ref="K17:L17"/>
    <mergeCell ref="N22:P22"/>
    <mergeCell ref="P15:Q15"/>
    <mergeCell ref="P16:Q16"/>
    <mergeCell ref="X16:Z16"/>
    <mergeCell ref="X17:Z17"/>
    <mergeCell ref="E23:F23"/>
    <mergeCell ref="E24:F24"/>
    <mergeCell ref="E25:F25"/>
    <mergeCell ref="E26:F26"/>
    <mergeCell ref="G26:I26"/>
    <mergeCell ref="W23:X23"/>
    <mergeCell ref="W24:X24"/>
    <mergeCell ref="W25:X25"/>
    <mergeCell ref="W26:X26"/>
    <mergeCell ref="U23:V23"/>
    <mergeCell ref="G23:I23"/>
    <mergeCell ref="G24:I24"/>
    <mergeCell ref="G25:I25"/>
    <mergeCell ref="W29:X29"/>
    <mergeCell ref="W30:X30"/>
    <mergeCell ref="W31:X31"/>
    <mergeCell ref="W32:X32"/>
    <mergeCell ref="W33:X33"/>
    <mergeCell ref="W34:X34"/>
    <mergeCell ref="C36:D36"/>
    <mergeCell ref="B22:D22"/>
    <mergeCell ref="C23:D23"/>
    <mergeCell ref="C24:D24"/>
    <mergeCell ref="W35:X35"/>
    <mergeCell ref="W36:X36"/>
    <mergeCell ref="C30:D30"/>
    <mergeCell ref="C31:D31"/>
    <mergeCell ref="C32:D32"/>
    <mergeCell ref="C33:D33"/>
    <mergeCell ref="C34:D34"/>
    <mergeCell ref="C35:D35"/>
    <mergeCell ref="C25:D25"/>
    <mergeCell ref="C26:D26"/>
    <mergeCell ref="C27:D27"/>
    <mergeCell ref="C28:D28"/>
    <mergeCell ref="C29:D29"/>
    <mergeCell ref="W27:X27"/>
    <mergeCell ref="A1:C1"/>
    <mergeCell ref="A3:A4"/>
    <mergeCell ref="V15:W15"/>
    <mergeCell ref="V16:W16"/>
    <mergeCell ref="G11:H11"/>
    <mergeCell ref="G12:H12"/>
    <mergeCell ref="G13:H13"/>
    <mergeCell ref="Y23:Z23"/>
    <mergeCell ref="Y24:Z24"/>
    <mergeCell ref="A20:C20"/>
    <mergeCell ref="A22:A23"/>
    <mergeCell ref="J23:K23"/>
    <mergeCell ref="V4:W4"/>
    <mergeCell ref="V5:W5"/>
    <mergeCell ref="V6:W6"/>
    <mergeCell ref="V7:W7"/>
    <mergeCell ref="V8:W8"/>
    <mergeCell ref="V17:W17"/>
    <mergeCell ref="V9:W9"/>
    <mergeCell ref="V10:W10"/>
    <mergeCell ref="B3:F3"/>
    <mergeCell ref="D7:F7"/>
    <mergeCell ref="D8:F8"/>
    <mergeCell ref="D9:F9"/>
  </mergeCells>
  <phoneticPr fontId="5"/>
  <pageMargins left="0.78740157480314965" right="0.78740157480314965" top="0.78740157480314965" bottom="0.59055118110236227" header="0.51181102362204722" footer="0.31496062992125984"/>
  <pageSetup paperSize="9" firstPageNumber="144" orientation="portrait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view="pageBreakPreview" topLeftCell="A72" zoomScaleNormal="100" zoomScaleSheetLayoutView="100" workbookViewId="0">
      <selection activeCell="C87" sqref="C87"/>
    </sheetView>
  </sheetViews>
  <sheetFormatPr defaultRowHeight="13.5" outlineLevelRow="1"/>
  <cols>
    <col min="1" max="1" width="15.125" customWidth="1"/>
    <col min="2" max="6" width="12.625" customWidth="1"/>
    <col min="7" max="7" width="5.5" customWidth="1"/>
    <col min="8" max="8" width="3.25" customWidth="1"/>
    <col min="9" max="9" width="11.25" bestFit="1" customWidth="1"/>
  </cols>
  <sheetData>
    <row r="1" spans="1:10" ht="22.5" customHeight="1">
      <c r="A1" s="215" t="s">
        <v>614</v>
      </c>
      <c r="B1" s="215"/>
      <c r="C1" s="215"/>
      <c r="D1" s="215"/>
      <c r="E1" s="215"/>
      <c r="F1" s="21"/>
      <c r="G1" s="21"/>
      <c r="H1" s="21"/>
    </row>
    <row r="2" spans="1:10" ht="22.5" customHeight="1" thickBot="1">
      <c r="I2" s="8"/>
    </row>
    <row r="3" spans="1:10" ht="14.25" customHeight="1">
      <c r="A3" s="217" t="s">
        <v>202</v>
      </c>
      <c r="B3" s="328" t="s">
        <v>205</v>
      </c>
      <c r="C3" s="221" t="s">
        <v>198</v>
      </c>
      <c r="D3" s="221"/>
      <c r="E3" s="221"/>
      <c r="F3" s="221"/>
      <c r="G3" s="334" t="s">
        <v>68</v>
      </c>
      <c r="H3" s="335"/>
      <c r="I3" s="2"/>
    </row>
    <row r="4" spans="1:10">
      <c r="A4" s="218"/>
      <c r="B4" s="329"/>
      <c r="C4" s="329" t="s">
        <v>203</v>
      </c>
      <c r="D4" s="329" t="s">
        <v>199</v>
      </c>
      <c r="E4" s="329" t="s">
        <v>200</v>
      </c>
      <c r="F4" s="329" t="s">
        <v>201</v>
      </c>
      <c r="G4" s="330" t="s">
        <v>197</v>
      </c>
      <c r="H4" s="331"/>
      <c r="I4" s="2"/>
    </row>
    <row r="5" spans="1:10" ht="5.25" customHeight="1">
      <c r="A5" s="218"/>
      <c r="B5" s="236"/>
      <c r="C5" s="236"/>
      <c r="D5" s="329"/>
      <c r="E5" s="329"/>
      <c r="F5" s="329"/>
      <c r="G5" s="336" t="s">
        <v>196</v>
      </c>
      <c r="H5" s="337"/>
      <c r="I5" s="2"/>
    </row>
    <row r="6" spans="1:10">
      <c r="A6" s="218"/>
      <c r="B6" s="14" t="s">
        <v>240</v>
      </c>
      <c r="C6" s="14" t="s">
        <v>204</v>
      </c>
      <c r="D6" s="329"/>
      <c r="E6" s="329"/>
      <c r="F6" s="329"/>
      <c r="G6" s="338" t="s">
        <v>69</v>
      </c>
      <c r="H6" s="339"/>
      <c r="I6" s="2"/>
    </row>
    <row r="7" spans="1:10" ht="7.5" customHeight="1">
      <c r="A7" s="15"/>
      <c r="B7" s="16" t="s">
        <v>195</v>
      </c>
      <c r="C7" s="16" t="s">
        <v>25</v>
      </c>
      <c r="D7" s="16" t="s">
        <v>25</v>
      </c>
      <c r="E7" s="16" t="s">
        <v>25</v>
      </c>
      <c r="F7" s="16" t="s">
        <v>25</v>
      </c>
      <c r="G7" s="326" t="s">
        <v>70</v>
      </c>
      <c r="H7" s="327"/>
      <c r="I7" s="2"/>
    </row>
    <row r="8" spans="1:10" s="5" customFormat="1" ht="21.75" hidden="1" customHeight="1" outlineLevel="1">
      <c r="A8" s="17" t="s">
        <v>267</v>
      </c>
      <c r="B8" s="18">
        <v>1556000</v>
      </c>
      <c r="C8" s="18">
        <v>1994507</v>
      </c>
      <c r="D8" s="18">
        <v>847000</v>
      </c>
      <c r="E8" s="18">
        <v>892555</v>
      </c>
      <c r="F8" s="18">
        <v>254952</v>
      </c>
      <c r="G8" s="322">
        <v>128.19999999999999</v>
      </c>
      <c r="H8" s="323"/>
      <c r="I8" s="84"/>
      <c r="J8" s="100"/>
    </row>
    <row r="9" spans="1:10" s="5" customFormat="1" ht="21.75" hidden="1" customHeight="1" outlineLevel="1">
      <c r="A9" s="12" t="s">
        <v>71</v>
      </c>
      <c r="B9" s="19">
        <v>1782000</v>
      </c>
      <c r="C9" s="19">
        <v>2317358</v>
      </c>
      <c r="D9" s="19">
        <v>1003500</v>
      </c>
      <c r="E9" s="19">
        <v>1025967</v>
      </c>
      <c r="F9" s="19">
        <v>287891</v>
      </c>
      <c r="G9" s="332">
        <v>130</v>
      </c>
      <c r="H9" s="333"/>
      <c r="I9" s="84"/>
      <c r="J9" s="87"/>
    </row>
    <row r="10" spans="1:10" s="5" customFormat="1" ht="21.75" hidden="1" customHeight="1" outlineLevel="1">
      <c r="A10" s="12" t="s">
        <v>72</v>
      </c>
      <c r="B10" s="19">
        <v>2086800</v>
      </c>
      <c r="C10" s="19">
        <v>2569064</v>
      </c>
      <c r="D10" s="19">
        <v>1136000</v>
      </c>
      <c r="E10" s="19">
        <v>1137064</v>
      </c>
      <c r="F10" s="19">
        <v>296000</v>
      </c>
      <c r="G10" s="332">
        <v>123.1</v>
      </c>
      <c r="H10" s="333"/>
      <c r="I10" s="84"/>
      <c r="J10" s="87"/>
    </row>
    <row r="11" spans="1:10" s="5" customFormat="1" ht="21.75" hidden="1" customHeight="1" outlineLevel="1">
      <c r="A11" s="12" t="s">
        <v>73</v>
      </c>
      <c r="B11" s="19">
        <v>2295300</v>
      </c>
      <c r="C11" s="19">
        <v>2901636</v>
      </c>
      <c r="D11" s="19">
        <v>1282000</v>
      </c>
      <c r="E11" s="19">
        <v>1283258</v>
      </c>
      <c r="F11" s="19">
        <v>336378</v>
      </c>
      <c r="G11" s="332">
        <v>126.4</v>
      </c>
      <c r="H11" s="333"/>
      <c r="I11" s="84"/>
      <c r="J11" s="87"/>
    </row>
    <row r="12" spans="1:10" s="5" customFormat="1" ht="21.75" hidden="1" customHeight="1" outlineLevel="1">
      <c r="A12" s="12" t="s">
        <v>74</v>
      </c>
      <c r="B12" s="19">
        <v>2702200</v>
      </c>
      <c r="C12" s="19">
        <v>3359790</v>
      </c>
      <c r="D12" s="19">
        <v>1401636</v>
      </c>
      <c r="E12" s="19">
        <v>1537171</v>
      </c>
      <c r="F12" s="19">
        <v>420983</v>
      </c>
      <c r="G12" s="332">
        <v>124.3</v>
      </c>
      <c r="H12" s="333"/>
      <c r="I12" s="84"/>
      <c r="J12" s="87"/>
    </row>
    <row r="13" spans="1:10" s="5" customFormat="1" ht="21.75" hidden="1" customHeight="1" outlineLevel="1">
      <c r="A13" s="12" t="s">
        <v>75</v>
      </c>
      <c r="B13" s="19">
        <v>3105600</v>
      </c>
      <c r="C13" s="19">
        <v>3574437</v>
      </c>
      <c r="D13" s="19">
        <v>1457500</v>
      </c>
      <c r="E13" s="19">
        <v>1728625</v>
      </c>
      <c r="F13" s="19">
        <v>388312</v>
      </c>
      <c r="G13" s="332">
        <v>115.1</v>
      </c>
      <c r="H13" s="333"/>
      <c r="I13" s="84"/>
      <c r="J13" s="87"/>
    </row>
    <row r="14" spans="1:10" s="5" customFormat="1" ht="21.75" hidden="1" customHeight="1" outlineLevel="1">
      <c r="A14" s="12" t="s">
        <v>76</v>
      </c>
      <c r="B14" s="19">
        <v>3659000</v>
      </c>
      <c r="C14" s="19">
        <v>3910963</v>
      </c>
      <c r="D14" s="19">
        <v>1611000</v>
      </c>
      <c r="E14" s="19">
        <v>1903977</v>
      </c>
      <c r="F14" s="19">
        <v>395986</v>
      </c>
      <c r="G14" s="332">
        <v>106.9</v>
      </c>
      <c r="H14" s="333"/>
      <c r="I14" s="84"/>
      <c r="J14" s="87"/>
    </row>
    <row r="15" spans="1:10" s="5" customFormat="1" ht="21.75" hidden="1" customHeight="1" outlineLevel="1">
      <c r="A15" s="12" t="s">
        <v>77</v>
      </c>
      <c r="B15" s="19">
        <v>3911500</v>
      </c>
      <c r="C15" s="19">
        <v>4343297</v>
      </c>
      <c r="D15" s="19">
        <v>1610000</v>
      </c>
      <c r="E15" s="19">
        <v>2164490</v>
      </c>
      <c r="F15" s="19">
        <v>568807</v>
      </c>
      <c r="G15" s="332">
        <v>111</v>
      </c>
      <c r="H15" s="333"/>
      <c r="I15" s="84"/>
      <c r="J15" s="87"/>
    </row>
    <row r="16" spans="1:10" s="5" customFormat="1" ht="21.75" hidden="1" customHeight="1" outlineLevel="1">
      <c r="A16" s="12" t="s">
        <v>78</v>
      </c>
      <c r="B16" s="19">
        <v>4182600</v>
      </c>
      <c r="C16" s="19">
        <v>4597415</v>
      </c>
      <c r="D16" s="19">
        <v>1702780</v>
      </c>
      <c r="E16" s="19">
        <v>2345957</v>
      </c>
      <c r="F16" s="19">
        <v>548678</v>
      </c>
      <c r="G16" s="332">
        <v>109.9</v>
      </c>
      <c r="H16" s="333"/>
      <c r="I16" s="84"/>
      <c r="J16" s="87"/>
    </row>
    <row r="17" spans="1:10" s="5" customFormat="1" ht="21.75" hidden="1" customHeight="1" outlineLevel="1">
      <c r="A17" s="12" t="s">
        <v>79</v>
      </c>
      <c r="B17" s="19">
        <v>4381900</v>
      </c>
      <c r="C17" s="19">
        <v>4761044</v>
      </c>
      <c r="D17" s="19">
        <v>1739000</v>
      </c>
      <c r="E17" s="19">
        <v>2465291</v>
      </c>
      <c r="F17" s="19">
        <v>556753</v>
      </c>
      <c r="G17" s="332">
        <v>108.7</v>
      </c>
      <c r="H17" s="333"/>
      <c r="I17" s="84"/>
      <c r="J17" s="87"/>
    </row>
    <row r="18" spans="1:10" s="5" customFormat="1" ht="21.75" hidden="1" customHeight="1" outlineLevel="1">
      <c r="A18" s="12" t="s">
        <v>80</v>
      </c>
      <c r="B18" s="19">
        <v>4632963</v>
      </c>
      <c r="C18" s="19">
        <v>4942445</v>
      </c>
      <c r="D18" s="19">
        <v>1739000</v>
      </c>
      <c r="E18" s="19">
        <v>2465207</v>
      </c>
      <c r="F18" s="19">
        <v>738238</v>
      </c>
      <c r="G18" s="332">
        <v>106.7</v>
      </c>
      <c r="H18" s="333"/>
      <c r="I18" s="84"/>
      <c r="J18" s="87"/>
    </row>
    <row r="19" spans="1:10" s="5" customFormat="1" ht="21.75" hidden="1" customHeight="1" outlineLevel="1">
      <c r="A19" s="12" t="s">
        <v>81</v>
      </c>
      <c r="B19" s="19">
        <v>4678332</v>
      </c>
      <c r="C19" s="19">
        <v>4774774</v>
      </c>
      <c r="D19" s="19">
        <v>1667500</v>
      </c>
      <c r="E19" s="19">
        <v>2395280</v>
      </c>
      <c r="F19" s="19">
        <v>711994</v>
      </c>
      <c r="G19" s="332">
        <v>102.1</v>
      </c>
      <c r="H19" s="333"/>
      <c r="I19" s="84"/>
      <c r="J19" s="87"/>
    </row>
    <row r="20" spans="1:10" s="5" customFormat="1" ht="21.75" hidden="1" customHeight="1" outlineLevel="1">
      <c r="A20" s="12" t="s">
        <v>82</v>
      </c>
      <c r="B20" s="19">
        <v>4805700</v>
      </c>
      <c r="C20" s="19">
        <v>4867606</v>
      </c>
      <c r="D20" s="19">
        <v>1663500</v>
      </c>
      <c r="E20" s="19">
        <v>2403872</v>
      </c>
      <c r="F20" s="19">
        <v>800234</v>
      </c>
      <c r="G20" s="332">
        <v>101.3</v>
      </c>
      <c r="H20" s="333"/>
      <c r="I20" s="84"/>
      <c r="J20" s="87"/>
    </row>
    <row r="21" spans="1:10" s="5" customFormat="1" ht="21.75" hidden="1" customHeight="1" outlineLevel="1">
      <c r="A21" s="12" t="s">
        <v>83</v>
      </c>
      <c r="B21" s="19">
        <v>4785000</v>
      </c>
      <c r="C21" s="19">
        <v>4899683</v>
      </c>
      <c r="D21" s="19">
        <v>1666000</v>
      </c>
      <c r="E21" s="19">
        <v>2390653</v>
      </c>
      <c r="F21" s="19">
        <v>843030</v>
      </c>
      <c r="G21" s="332">
        <v>102.4</v>
      </c>
      <c r="H21" s="333"/>
      <c r="I21" s="84"/>
      <c r="J21" s="87"/>
    </row>
    <row r="22" spans="1:10" s="5" customFormat="1" ht="21.75" hidden="1" customHeight="1" outlineLevel="1">
      <c r="A22" s="12" t="s">
        <v>499</v>
      </c>
      <c r="B22" s="19">
        <v>4626000</v>
      </c>
      <c r="C22" s="19">
        <v>4629684</v>
      </c>
      <c r="D22" s="19">
        <v>1730500</v>
      </c>
      <c r="E22" s="19">
        <v>2161975</v>
      </c>
      <c r="F22" s="19">
        <v>737209</v>
      </c>
      <c r="G22" s="332">
        <v>100.1</v>
      </c>
      <c r="H22" s="333"/>
      <c r="I22" s="84"/>
      <c r="J22" s="87"/>
    </row>
    <row r="23" spans="1:10" s="5" customFormat="1" ht="21.75" hidden="1" customHeight="1" outlineLevel="1">
      <c r="A23" s="12" t="s">
        <v>84</v>
      </c>
      <c r="B23" s="19">
        <v>4706000</v>
      </c>
      <c r="C23" s="19">
        <v>4746020</v>
      </c>
      <c r="D23" s="19">
        <v>1867500</v>
      </c>
      <c r="E23" s="19">
        <v>2202158</v>
      </c>
      <c r="F23" s="19">
        <v>876362</v>
      </c>
      <c r="G23" s="332">
        <v>100.9</v>
      </c>
      <c r="H23" s="333"/>
      <c r="I23" s="84"/>
      <c r="J23" s="87"/>
    </row>
    <row r="24" spans="1:10" s="5" customFormat="1" ht="21.75" hidden="1" customHeight="1" outlineLevel="1">
      <c r="A24" s="12" t="s">
        <v>85</v>
      </c>
      <c r="B24" s="19">
        <v>4756000</v>
      </c>
      <c r="C24" s="19">
        <v>5055225</v>
      </c>
      <c r="D24" s="19">
        <v>1880000</v>
      </c>
      <c r="E24" s="19">
        <v>2367987</v>
      </c>
      <c r="F24" s="19">
        <v>807238</v>
      </c>
      <c r="G24" s="332">
        <v>106.3</v>
      </c>
      <c r="H24" s="333"/>
      <c r="I24" s="84"/>
      <c r="J24" s="87"/>
    </row>
    <row r="25" spans="1:10" s="5" customFormat="1" ht="21.75" hidden="1" customHeight="1" outlineLevel="1">
      <c r="A25" s="12" t="s">
        <v>86</v>
      </c>
      <c r="B25" s="19">
        <v>4710000</v>
      </c>
      <c r="C25" s="19">
        <v>4938262</v>
      </c>
      <c r="D25" s="19">
        <v>1873000</v>
      </c>
      <c r="E25" s="19">
        <v>2347568</v>
      </c>
      <c r="F25" s="19">
        <v>717694</v>
      </c>
      <c r="G25" s="340">
        <v>104.8</v>
      </c>
      <c r="H25" s="341"/>
      <c r="I25" s="84"/>
      <c r="J25" s="86"/>
    </row>
    <row r="26" spans="1:10" s="5" customFormat="1" ht="21.75" hidden="1" customHeight="1" outlineLevel="1">
      <c r="A26" s="12" t="s">
        <v>87</v>
      </c>
      <c r="B26" s="19">
        <v>4785900</v>
      </c>
      <c r="C26" s="19">
        <v>4979063</v>
      </c>
      <c r="D26" s="19">
        <v>1924650</v>
      </c>
      <c r="E26" s="19">
        <v>2377276</v>
      </c>
      <c r="F26" s="19">
        <v>677137</v>
      </c>
      <c r="G26" s="332">
        <v>104</v>
      </c>
      <c r="H26" s="333"/>
      <c r="I26" s="84"/>
      <c r="J26" s="87"/>
    </row>
    <row r="27" spans="1:10" s="5" customFormat="1" ht="21.75" hidden="1" customHeight="1" outlineLevel="1">
      <c r="A27" s="12" t="s">
        <v>88</v>
      </c>
      <c r="B27" s="19">
        <v>4773000</v>
      </c>
      <c r="C27" s="19">
        <v>4988685</v>
      </c>
      <c r="D27" s="19">
        <v>1913000</v>
      </c>
      <c r="E27" s="19">
        <v>2388469</v>
      </c>
      <c r="F27" s="19">
        <v>687216</v>
      </c>
      <c r="G27" s="332">
        <v>104.5</v>
      </c>
      <c r="H27" s="333"/>
      <c r="I27" s="84"/>
      <c r="J27" s="87"/>
    </row>
    <row r="28" spans="1:10" s="5" customFormat="1" ht="21.75" hidden="1" customHeight="1" outlineLevel="1">
      <c r="A28" s="12" t="s">
        <v>89</v>
      </c>
      <c r="B28" s="19">
        <v>4787000</v>
      </c>
      <c r="C28" s="19">
        <v>5005420</v>
      </c>
      <c r="D28" s="19">
        <v>1865500</v>
      </c>
      <c r="E28" s="19">
        <v>2415777</v>
      </c>
      <c r="F28" s="19">
        <v>724143</v>
      </c>
      <c r="G28" s="332">
        <v>104.6</v>
      </c>
      <c r="H28" s="333"/>
      <c r="I28" s="84"/>
      <c r="J28" s="87"/>
    </row>
    <row r="29" spans="1:10" s="5" customFormat="1" ht="21.75" hidden="1" customHeight="1" outlineLevel="1">
      <c r="A29" s="12" t="s">
        <v>90</v>
      </c>
      <c r="B29" s="19">
        <v>4764000</v>
      </c>
      <c r="C29" s="19">
        <v>4913814</v>
      </c>
      <c r="D29" s="19">
        <v>1803000</v>
      </c>
      <c r="E29" s="19">
        <v>2411960</v>
      </c>
      <c r="F29" s="19">
        <v>698854</v>
      </c>
      <c r="G29" s="332">
        <v>103.1</v>
      </c>
      <c r="H29" s="333"/>
      <c r="I29" s="84"/>
      <c r="J29" s="87"/>
    </row>
    <row r="30" spans="1:10" s="5" customFormat="1" ht="15" customHeight="1" collapsed="1">
      <c r="A30" s="17" t="s">
        <v>500</v>
      </c>
      <c r="B30" s="18">
        <v>4579000</v>
      </c>
      <c r="C30" s="18">
        <v>4849899</v>
      </c>
      <c r="D30" s="18">
        <v>1814000</v>
      </c>
      <c r="E30" s="18">
        <v>2417660</v>
      </c>
      <c r="F30" s="18">
        <v>618239</v>
      </c>
      <c r="G30" s="322">
        <v>105.9</v>
      </c>
      <c r="H30" s="323"/>
      <c r="I30" s="84"/>
      <c r="J30" s="100"/>
    </row>
    <row r="31" spans="1:10" s="5" customFormat="1" ht="21.75" customHeight="1">
      <c r="A31" s="12" t="s">
        <v>91</v>
      </c>
      <c r="B31" s="19">
        <v>4733000</v>
      </c>
      <c r="C31" s="19">
        <v>4952033</v>
      </c>
      <c r="D31" s="19">
        <v>1754470</v>
      </c>
      <c r="E31" s="19">
        <v>2466056</v>
      </c>
      <c r="F31" s="19">
        <v>731507</v>
      </c>
      <c r="G31" s="332">
        <v>104.6</v>
      </c>
      <c r="H31" s="333"/>
      <c r="I31" s="84"/>
      <c r="J31" s="87"/>
    </row>
    <row r="32" spans="1:10" s="5" customFormat="1" ht="21.75" customHeight="1">
      <c r="A32" s="12" t="s">
        <v>92</v>
      </c>
      <c r="B32" s="19">
        <v>4724000</v>
      </c>
      <c r="C32" s="19">
        <v>4955554</v>
      </c>
      <c r="D32" s="19">
        <v>1774500</v>
      </c>
      <c r="E32" s="19">
        <v>2453961</v>
      </c>
      <c r="F32" s="19">
        <v>727093</v>
      </c>
      <c r="G32" s="332">
        <v>104.9</v>
      </c>
      <c r="H32" s="333"/>
      <c r="I32" s="84"/>
      <c r="J32" s="87"/>
    </row>
    <row r="33" spans="1:10" s="5" customFormat="1" ht="21.75" customHeight="1">
      <c r="A33" s="12" t="s">
        <v>93</v>
      </c>
      <c r="B33" s="19">
        <v>4894000</v>
      </c>
      <c r="C33" s="19">
        <v>5006674</v>
      </c>
      <c r="D33" s="19">
        <v>1780800</v>
      </c>
      <c r="E33" s="19">
        <v>2507966</v>
      </c>
      <c r="F33" s="19">
        <v>717908</v>
      </c>
      <c r="G33" s="332">
        <v>102.3</v>
      </c>
      <c r="H33" s="333"/>
      <c r="I33" s="84"/>
      <c r="J33" s="87"/>
    </row>
    <row r="34" spans="1:10" s="5" customFormat="1" ht="21.75" customHeight="1">
      <c r="A34" s="12" t="s">
        <v>94</v>
      </c>
      <c r="B34" s="19">
        <v>4894000</v>
      </c>
      <c r="C34" s="19">
        <v>5121460</v>
      </c>
      <c r="D34" s="19">
        <v>1769600</v>
      </c>
      <c r="E34" s="19">
        <v>2490634</v>
      </c>
      <c r="F34" s="19">
        <v>861226</v>
      </c>
      <c r="G34" s="340">
        <v>104.6</v>
      </c>
      <c r="H34" s="341"/>
      <c r="I34" s="84"/>
      <c r="J34" s="86"/>
    </row>
    <row r="35" spans="1:10" s="5" customFormat="1" ht="21.75" customHeight="1">
      <c r="A35" s="12" t="s">
        <v>218</v>
      </c>
      <c r="B35" s="19">
        <v>4894000</v>
      </c>
      <c r="C35" s="19">
        <v>4998377</v>
      </c>
      <c r="D35" s="19">
        <v>1916100</v>
      </c>
      <c r="E35" s="19">
        <v>2479112</v>
      </c>
      <c r="F35" s="19">
        <v>603165</v>
      </c>
      <c r="G35" s="332">
        <v>102.1</v>
      </c>
      <c r="H35" s="333"/>
      <c r="I35" s="84"/>
      <c r="J35" s="87"/>
    </row>
    <row r="36" spans="1:10" ht="21.75" customHeight="1">
      <c r="A36" s="12" t="s">
        <v>268</v>
      </c>
      <c r="B36" s="19">
        <v>4894000</v>
      </c>
      <c r="C36" s="19">
        <v>4899637</v>
      </c>
      <c r="D36" s="19">
        <v>1780800</v>
      </c>
      <c r="E36" s="19">
        <v>2440682</v>
      </c>
      <c r="F36" s="19">
        <v>678155</v>
      </c>
      <c r="G36" s="332">
        <v>100.1</v>
      </c>
      <c r="H36" s="333"/>
      <c r="I36" s="84"/>
      <c r="J36" s="87"/>
    </row>
    <row r="37" spans="1:10" ht="21.75" customHeight="1">
      <c r="A37" s="12" t="s">
        <v>241</v>
      </c>
      <c r="B37" s="19">
        <v>4894000</v>
      </c>
      <c r="C37" s="19">
        <v>4729484</v>
      </c>
      <c r="D37" s="19">
        <v>1693850</v>
      </c>
      <c r="E37" s="19">
        <v>2438130</v>
      </c>
      <c r="F37" s="19">
        <v>597504</v>
      </c>
      <c r="G37" s="332">
        <v>96.6</v>
      </c>
      <c r="H37" s="333"/>
      <c r="I37" s="84"/>
      <c r="J37" s="87"/>
    </row>
    <row r="38" spans="1:10" ht="21.75" customHeight="1">
      <c r="A38" s="12" t="s">
        <v>242</v>
      </c>
      <c r="B38" s="19">
        <v>4894000</v>
      </c>
      <c r="C38" s="19">
        <v>6123804</v>
      </c>
      <c r="D38" s="19">
        <v>1643750</v>
      </c>
      <c r="E38" s="19">
        <v>2401157</v>
      </c>
      <c r="F38" s="19">
        <v>2078897</v>
      </c>
      <c r="G38" s="332">
        <v>125.1</v>
      </c>
      <c r="H38" s="333"/>
      <c r="I38" s="84"/>
      <c r="J38" s="87"/>
    </row>
    <row r="39" spans="1:10" ht="21.75" customHeight="1">
      <c r="A39" s="12" t="s">
        <v>501</v>
      </c>
      <c r="B39" s="19">
        <v>4650000</v>
      </c>
      <c r="C39" s="19">
        <v>4516099</v>
      </c>
      <c r="D39" s="19">
        <v>1584900</v>
      </c>
      <c r="E39" s="19">
        <v>2315790</v>
      </c>
      <c r="F39" s="19">
        <v>615409</v>
      </c>
      <c r="G39" s="332">
        <v>97.1</v>
      </c>
      <c r="H39" s="333"/>
      <c r="I39" s="84"/>
      <c r="J39" s="87"/>
    </row>
    <row r="40" spans="1:10" ht="21.75" customHeight="1">
      <c r="A40" s="12" t="s">
        <v>502</v>
      </c>
      <c r="B40" s="19">
        <v>4650000</v>
      </c>
      <c r="C40" s="19">
        <v>4352472</v>
      </c>
      <c r="D40" s="19">
        <v>1460683</v>
      </c>
      <c r="E40" s="19">
        <v>2312850</v>
      </c>
      <c r="F40" s="19">
        <v>578939</v>
      </c>
      <c r="G40" s="324">
        <v>93.6</v>
      </c>
      <c r="H40" s="325"/>
      <c r="I40" s="84"/>
      <c r="J40" s="87"/>
    </row>
    <row r="41" spans="1:10" ht="21.75" customHeight="1">
      <c r="A41" s="12" t="s">
        <v>503</v>
      </c>
      <c r="B41" s="19">
        <v>4500000</v>
      </c>
      <c r="C41" s="19">
        <v>4327308</v>
      </c>
      <c r="D41" s="19">
        <v>1307337</v>
      </c>
      <c r="E41" s="19">
        <v>2294076</v>
      </c>
      <c r="F41" s="19">
        <v>725895</v>
      </c>
      <c r="G41" s="324">
        <v>96.2</v>
      </c>
      <c r="H41" s="325"/>
      <c r="I41" s="84"/>
      <c r="J41" s="87"/>
    </row>
    <row r="42" spans="1:10" ht="21.75" customHeight="1">
      <c r="A42" s="12" t="s">
        <v>504</v>
      </c>
      <c r="B42" s="19">
        <v>4400000</v>
      </c>
      <c r="C42" s="19">
        <v>4339194</v>
      </c>
      <c r="D42" s="19">
        <v>1317185</v>
      </c>
      <c r="E42" s="19">
        <v>2268110</v>
      </c>
      <c r="F42" s="19">
        <v>753899</v>
      </c>
      <c r="G42" s="324">
        <v>98.6</v>
      </c>
      <c r="H42" s="325"/>
      <c r="I42" s="84"/>
      <c r="J42" s="87"/>
    </row>
    <row r="43" spans="1:10" ht="21.75" customHeight="1">
      <c r="A43" s="12" t="s">
        <v>505</v>
      </c>
      <c r="B43" s="19">
        <v>4400000</v>
      </c>
      <c r="C43" s="19">
        <v>4248004</v>
      </c>
      <c r="D43" s="19">
        <v>1288158</v>
      </c>
      <c r="E43" s="19">
        <v>2229300</v>
      </c>
      <c r="F43" s="19">
        <v>730546</v>
      </c>
      <c r="G43" s="324">
        <v>96.5</v>
      </c>
      <c r="H43" s="325"/>
      <c r="I43" s="84"/>
      <c r="J43" s="87"/>
    </row>
    <row r="44" spans="1:10" ht="21.75" customHeight="1" thickBot="1">
      <c r="A44" s="13" t="s">
        <v>506</v>
      </c>
      <c r="B44" s="20">
        <v>4250000</v>
      </c>
      <c r="C44" s="20">
        <v>4349929</v>
      </c>
      <c r="D44" s="20">
        <v>1264559</v>
      </c>
      <c r="E44" s="20">
        <v>2198900</v>
      </c>
      <c r="F44" s="20">
        <v>886470</v>
      </c>
      <c r="G44" s="342">
        <v>102.4</v>
      </c>
      <c r="H44" s="343"/>
      <c r="I44" s="84"/>
      <c r="J44" s="87"/>
    </row>
    <row r="45" spans="1:10" ht="18" customHeight="1">
      <c r="A45" s="216" t="s">
        <v>243</v>
      </c>
      <c r="B45" s="216"/>
      <c r="C45" s="216"/>
      <c r="D45" s="216"/>
      <c r="E45" s="216"/>
      <c r="F45" s="216"/>
      <c r="G45" s="216"/>
      <c r="H45" s="216"/>
    </row>
    <row r="46" spans="1:10" ht="22.5" customHeight="1">
      <c r="A46" s="306" t="s">
        <v>615</v>
      </c>
      <c r="B46" s="306"/>
    </row>
    <row r="47" spans="1:10" ht="22.5" customHeight="1" thickBot="1"/>
    <row r="48" spans="1:10" ht="18" customHeight="1">
      <c r="B48" s="307" t="s">
        <v>95</v>
      </c>
      <c r="C48" s="308"/>
      <c r="D48" s="308" t="s">
        <v>384</v>
      </c>
      <c r="E48" s="309"/>
    </row>
    <row r="49" spans="2:5" ht="7.5" customHeight="1">
      <c r="B49" s="310"/>
      <c r="C49" s="311"/>
      <c r="D49" s="312" t="s">
        <v>42</v>
      </c>
      <c r="E49" s="313"/>
    </row>
    <row r="50" spans="2:5" ht="15" hidden="1" customHeight="1" outlineLevel="1">
      <c r="B50" s="314" t="s">
        <v>206</v>
      </c>
      <c r="C50" s="315"/>
      <c r="D50" s="316">
        <v>1095</v>
      </c>
      <c r="E50" s="317"/>
    </row>
    <row r="51" spans="2:5" ht="19.5" hidden="1" customHeight="1" outlineLevel="1">
      <c r="B51" s="304" t="s">
        <v>321</v>
      </c>
      <c r="C51" s="305"/>
      <c r="D51" s="302">
        <v>1024</v>
      </c>
      <c r="E51" s="303"/>
    </row>
    <row r="52" spans="2:5" ht="19.5" hidden="1" customHeight="1" outlineLevel="1">
      <c r="B52" s="304" t="s">
        <v>322</v>
      </c>
      <c r="C52" s="305"/>
      <c r="D52" s="302">
        <v>1125</v>
      </c>
      <c r="E52" s="303"/>
    </row>
    <row r="53" spans="2:5" ht="19.5" hidden="1" customHeight="1" outlineLevel="1">
      <c r="B53" s="304" t="s">
        <v>323</v>
      </c>
      <c r="C53" s="305"/>
      <c r="D53" s="302">
        <v>1249</v>
      </c>
      <c r="E53" s="303"/>
    </row>
    <row r="54" spans="2:5" ht="19.5" hidden="1" customHeight="1" outlineLevel="1">
      <c r="B54" s="304" t="s">
        <v>324</v>
      </c>
      <c r="C54" s="305"/>
      <c r="D54" s="302">
        <v>1772</v>
      </c>
      <c r="E54" s="303"/>
    </row>
    <row r="55" spans="2:5" ht="19.5" hidden="1" customHeight="1" outlineLevel="1">
      <c r="B55" s="304" t="s">
        <v>325</v>
      </c>
      <c r="C55" s="305"/>
      <c r="D55" s="302">
        <v>1604</v>
      </c>
      <c r="E55" s="303"/>
    </row>
    <row r="56" spans="2:5" ht="19.5" hidden="1" customHeight="1" outlineLevel="1">
      <c r="B56" s="304" t="s">
        <v>326</v>
      </c>
      <c r="C56" s="305"/>
      <c r="D56" s="302">
        <v>1649</v>
      </c>
      <c r="E56" s="303"/>
    </row>
    <row r="57" spans="2:5" ht="19.5" hidden="1" customHeight="1" outlineLevel="1">
      <c r="B57" s="304" t="s">
        <v>327</v>
      </c>
      <c r="C57" s="305"/>
      <c r="D57" s="302">
        <v>1381</v>
      </c>
      <c r="E57" s="303"/>
    </row>
    <row r="58" spans="2:5" ht="19.5" hidden="1" customHeight="1" outlineLevel="1">
      <c r="B58" s="304" t="s">
        <v>328</v>
      </c>
      <c r="C58" s="305"/>
      <c r="D58" s="302">
        <v>1599</v>
      </c>
      <c r="E58" s="303"/>
    </row>
    <row r="59" spans="2:5" ht="19.5" hidden="1" customHeight="1" outlineLevel="1">
      <c r="B59" s="304" t="s">
        <v>329</v>
      </c>
      <c r="C59" s="305"/>
      <c r="D59" s="302">
        <v>1816</v>
      </c>
      <c r="E59" s="303"/>
    </row>
    <row r="60" spans="2:5" ht="19.5" hidden="1" customHeight="1" outlineLevel="1">
      <c r="B60" s="304" t="s">
        <v>330</v>
      </c>
      <c r="C60" s="305"/>
      <c r="D60" s="302">
        <v>2027</v>
      </c>
      <c r="E60" s="303"/>
    </row>
    <row r="61" spans="2:5" ht="19.5" hidden="1" customHeight="1" outlineLevel="1">
      <c r="B61" s="304" t="s">
        <v>331</v>
      </c>
      <c r="C61" s="305"/>
      <c r="D61" s="302">
        <v>1873</v>
      </c>
      <c r="E61" s="303"/>
    </row>
    <row r="62" spans="2:5" ht="19.5" hidden="1" customHeight="1" outlineLevel="1">
      <c r="B62" s="304" t="s">
        <v>332</v>
      </c>
      <c r="C62" s="305"/>
      <c r="D62" s="302">
        <v>1668</v>
      </c>
      <c r="E62" s="303"/>
    </row>
    <row r="63" spans="2:5" ht="19.5" hidden="1" customHeight="1" outlineLevel="1">
      <c r="B63" s="304" t="s">
        <v>333</v>
      </c>
      <c r="C63" s="305"/>
      <c r="D63" s="302">
        <v>1840</v>
      </c>
      <c r="E63" s="303"/>
    </row>
    <row r="64" spans="2:5" ht="19.5" hidden="1" customHeight="1" outlineLevel="1">
      <c r="B64" s="304" t="s">
        <v>207</v>
      </c>
      <c r="C64" s="305"/>
      <c r="D64" s="302">
        <v>1638</v>
      </c>
      <c r="E64" s="303"/>
    </row>
    <row r="65" spans="2:5" ht="19.5" hidden="1" customHeight="1" outlineLevel="1">
      <c r="B65" s="304" t="s">
        <v>334</v>
      </c>
      <c r="C65" s="305"/>
      <c r="D65" s="302">
        <v>1616</v>
      </c>
      <c r="E65" s="303"/>
    </row>
    <row r="66" spans="2:5" ht="19.5" hidden="1" customHeight="1" outlineLevel="1">
      <c r="B66" s="304" t="s">
        <v>513</v>
      </c>
      <c r="C66" s="305"/>
      <c r="D66" s="302">
        <v>2296</v>
      </c>
      <c r="E66" s="303"/>
    </row>
    <row r="67" spans="2:5" ht="19.5" hidden="1" customHeight="1" outlineLevel="1">
      <c r="B67" s="304" t="s">
        <v>335</v>
      </c>
      <c r="C67" s="305"/>
      <c r="D67" s="302">
        <v>2041</v>
      </c>
      <c r="E67" s="303"/>
    </row>
    <row r="68" spans="2:5" ht="19.5" hidden="1" customHeight="1" outlineLevel="1">
      <c r="B68" s="304" t="s">
        <v>336</v>
      </c>
      <c r="C68" s="305"/>
      <c r="D68" s="302">
        <v>1725</v>
      </c>
      <c r="E68" s="303"/>
    </row>
    <row r="69" spans="2:5" ht="19.5" hidden="1" customHeight="1" outlineLevel="1">
      <c r="B69" s="304" t="s">
        <v>337</v>
      </c>
      <c r="C69" s="305"/>
      <c r="D69" s="302">
        <v>1791</v>
      </c>
      <c r="E69" s="303"/>
    </row>
    <row r="70" spans="2:5" ht="19.5" hidden="1" customHeight="1" outlineLevel="1">
      <c r="B70" s="304" t="s">
        <v>338</v>
      </c>
      <c r="C70" s="305"/>
      <c r="D70" s="302">
        <v>2036</v>
      </c>
      <c r="E70" s="303"/>
    </row>
    <row r="71" spans="2:5" ht="19.5" hidden="1" customHeight="1" outlineLevel="1">
      <c r="B71" s="304" t="s">
        <v>339</v>
      </c>
      <c r="C71" s="305"/>
      <c r="D71" s="302">
        <v>1500</v>
      </c>
      <c r="E71" s="303"/>
    </row>
    <row r="72" spans="2:5" ht="15" customHeight="1" collapsed="1">
      <c r="B72" s="314" t="s">
        <v>512</v>
      </c>
      <c r="C72" s="315"/>
      <c r="D72" s="316">
        <v>1595</v>
      </c>
      <c r="E72" s="317"/>
    </row>
    <row r="73" spans="2:5" ht="19.5" customHeight="1">
      <c r="B73" s="304" t="s">
        <v>340</v>
      </c>
      <c r="C73" s="305"/>
      <c r="D73" s="302">
        <v>1604</v>
      </c>
      <c r="E73" s="303"/>
    </row>
    <row r="74" spans="2:5" ht="19.5" customHeight="1">
      <c r="B74" s="304" t="s">
        <v>341</v>
      </c>
      <c r="C74" s="305"/>
      <c r="D74" s="302">
        <v>1031</v>
      </c>
      <c r="E74" s="303"/>
    </row>
    <row r="75" spans="2:5" ht="19.5" customHeight="1">
      <c r="B75" s="304" t="s">
        <v>342</v>
      </c>
      <c r="C75" s="305"/>
      <c r="D75" s="302">
        <v>1792</v>
      </c>
      <c r="E75" s="303"/>
    </row>
    <row r="76" spans="2:5" ht="19.5" customHeight="1">
      <c r="B76" s="304" t="s">
        <v>343</v>
      </c>
      <c r="C76" s="305"/>
      <c r="D76" s="302">
        <v>2041</v>
      </c>
      <c r="E76" s="303"/>
    </row>
    <row r="77" spans="2:5" ht="19.5" customHeight="1">
      <c r="B77" s="304" t="s">
        <v>344</v>
      </c>
      <c r="C77" s="305"/>
      <c r="D77" s="302">
        <v>1786</v>
      </c>
      <c r="E77" s="303"/>
    </row>
    <row r="78" spans="2:5" ht="19.5" customHeight="1">
      <c r="B78" s="304" t="s">
        <v>345</v>
      </c>
      <c r="C78" s="305"/>
      <c r="D78" s="302">
        <v>1396</v>
      </c>
      <c r="E78" s="303"/>
    </row>
    <row r="79" spans="2:5" ht="19.5" customHeight="1">
      <c r="B79" s="304" t="s">
        <v>346</v>
      </c>
      <c r="C79" s="305"/>
      <c r="D79" s="302">
        <v>1464</v>
      </c>
      <c r="E79" s="303"/>
    </row>
    <row r="80" spans="2:5" ht="19.5" customHeight="1">
      <c r="B80" s="304" t="s">
        <v>347</v>
      </c>
      <c r="C80" s="305"/>
      <c r="D80" s="302">
        <v>1601</v>
      </c>
      <c r="E80" s="303"/>
    </row>
    <row r="81" spans="2:8" ht="19.5" customHeight="1">
      <c r="B81" s="304" t="s">
        <v>348</v>
      </c>
      <c r="C81" s="305"/>
      <c r="D81" s="302">
        <v>1592</v>
      </c>
      <c r="E81" s="303"/>
    </row>
    <row r="82" spans="2:8" ht="19.5" customHeight="1">
      <c r="B82" s="304" t="s">
        <v>507</v>
      </c>
      <c r="C82" s="305"/>
      <c r="D82" s="302">
        <v>1589</v>
      </c>
      <c r="E82" s="303"/>
    </row>
    <row r="83" spans="2:8" ht="19.5" customHeight="1">
      <c r="B83" s="304" t="s">
        <v>508</v>
      </c>
      <c r="C83" s="305"/>
      <c r="D83" s="302">
        <v>1739</v>
      </c>
      <c r="E83" s="303"/>
    </row>
    <row r="84" spans="2:8" ht="19.5" customHeight="1">
      <c r="B84" s="304" t="s">
        <v>509</v>
      </c>
      <c r="C84" s="305"/>
      <c r="D84" s="302">
        <v>2001</v>
      </c>
      <c r="E84" s="303"/>
    </row>
    <row r="85" spans="2:8" ht="19.5" customHeight="1">
      <c r="B85" s="304" t="s">
        <v>510</v>
      </c>
      <c r="C85" s="305"/>
      <c r="D85" s="302">
        <v>1699</v>
      </c>
      <c r="E85" s="303"/>
    </row>
    <row r="86" spans="2:8" ht="19.5" customHeight="1" thickBot="1">
      <c r="B86" s="318" t="s">
        <v>511</v>
      </c>
      <c r="C86" s="319"/>
      <c r="D86" s="320">
        <v>2020</v>
      </c>
      <c r="E86" s="321"/>
    </row>
    <row r="87" spans="2:8" ht="22.5" customHeight="1">
      <c r="B87" s="185" t="s">
        <v>651</v>
      </c>
      <c r="C87" s="125"/>
      <c r="H87" s="184" t="s">
        <v>270</v>
      </c>
    </row>
    <row r="88" spans="2:8">
      <c r="B88" s="184"/>
    </row>
  </sheetData>
  <mergeCells count="130">
    <mergeCell ref="A1:E1"/>
    <mergeCell ref="G37:H37"/>
    <mergeCell ref="G38:H38"/>
    <mergeCell ref="G39:H39"/>
    <mergeCell ref="G27:H27"/>
    <mergeCell ref="G28:H28"/>
    <mergeCell ref="G19:H19"/>
    <mergeCell ref="G20:H20"/>
    <mergeCell ref="G14:H14"/>
    <mergeCell ref="G21:H21"/>
    <mergeCell ref="G23:H23"/>
    <mergeCell ref="G24:H24"/>
    <mergeCell ref="G25:H25"/>
    <mergeCell ref="G26:H26"/>
    <mergeCell ref="G22:H22"/>
    <mergeCell ref="G10:H10"/>
    <mergeCell ref="G11:H11"/>
    <mergeCell ref="G5:H5"/>
    <mergeCell ref="G6:H6"/>
    <mergeCell ref="C4:C5"/>
    <mergeCell ref="A45:H45"/>
    <mergeCell ref="G36:H36"/>
    <mergeCell ref="G35:H35"/>
    <mergeCell ref="G34:H34"/>
    <mergeCell ref="G33:H33"/>
    <mergeCell ref="G43:H43"/>
    <mergeCell ref="G44:H44"/>
    <mergeCell ref="A3:A6"/>
    <mergeCell ref="G8:H8"/>
    <mergeCell ref="G40:H40"/>
    <mergeCell ref="G41:H41"/>
    <mergeCell ref="G42:H42"/>
    <mergeCell ref="G7:H7"/>
    <mergeCell ref="B3:B5"/>
    <mergeCell ref="G4:H4"/>
    <mergeCell ref="D4:D6"/>
    <mergeCell ref="G18:H18"/>
    <mergeCell ref="G15:H15"/>
    <mergeCell ref="G16:H16"/>
    <mergeCell ref="G9:H9"/>
    <mergeCell ref="G29:H29"/>
    <mergeCell ref="G30:H30"/>
    <mergeCell ref="G31:H31"/>
    <mergeCell ref="G32:H32"/>
    <mergeCell ref="G12:H12"/>
    <mergeCell ref="G13:H13"/>
    <mergeCell ref="G17:H17"/>
    <mergeCell ref="E4:E6"/>
    <mergeCell ref="F4:F6"/>
    <mergeCell ref="C3:F3"/>
    <mergeCell ref="G3:H3"/>
    <mergeCell ref="B85:C85"/>
    <mergeCell ref="D85:E85"/>
    <mergeCell ref="B79:C79"/>
    <mergeCell ref="D79:E79"/>
    <mergeCell ref="B80:C80"/>
    <mergeCell ref="B86:C86"/>
    <mergeCell ref="D86:E86"/>
    <mergeCell ref="B82:C82"/>
    <mergeCell ref="D82:E82"/>
    <mergeCell ref="B83:C83"/>
    <mergeCell ref="D83:E83"/>
    <mergeCell ref="B84:C84"/>
    <mergeCell ref="D84:E84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D51:E51"/>
    <mergeCell ref="B52:C52"/>
    <mergeCell ref="D52:E52"/>
    <mergeCell ref="B53:C53"/>
    <mergeCell ref="D53:E53"/>
    <mergeCell ref="B54:C54"/>
    <mergeCell ref="D54:E54"/>
    <mergeCell ref="B51:C51"/>
    <mergeCell ref="A46:B46"/>
    <mergeCell ref="B48:C48"/>
    <mergeCell ref="D48:E48"/>
    <mergeCell ref="B49:C49"/>
    <mergeCell ref="D49:E49"/>
    <mergeCell ref="B50:C50"/>
    <mergeCell ref="D50:E50"/>
  </mergeCells>
  <phoneticPr fontId="5"/>
  <pageMargins left="0.78740157480314965" right="0.78740157480314965" top="0.78740157480314965" bottom="0.59055118110236227" header="0.51181102362204722" footer="0.31496062992125984"/>
  <pageSetup paperSize="9" firstPageNumber="146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zoomScaleNormal="100" zoomScaleSheetLayoutView="100" workbookViewId="0">
      <selection activeCell="F43" sqref="F43:H43"/>
    </sheetView>
  </sheetViews>
  <sheetFormatPr defaultRowHeight="13.5" outlineLevelRow="1"/>
  <cols>
    <col min="1" max="1" width="15" customWidth="1"/>
    <col min="2" max="7" width="9.5" customWidth="1"/>
    <col min="8" max="8" width="15.125" customWidth="1"/>
  </cols>
  <sheetData>
    <row r="1" spans="1:8" ht="22.5" customHeight="1">
      <c r="A1" s="215" t="s">
        <v>616</v>
      </c>
      <c r="B1" s="215"/>
      <c r="C1" s="215"/>
      <c r="D1" s="215"/>
      <c r="E1" s="215"/>
      <c r="F1" s="21"/>
      <c r="G1" s="21"/>
      <c r="H1" s="21"/>
    </row>
    <row r="2" spans="1:8" ht="22.5" customHeight="1" thickBot="1"/>
    <row r="3" spans="1:8" ht="14.25" customHeight="1">
      <c r="A3" s="217" t="s">
        <v>97</v>
      </c>
      <c r="B3" s="328" t="s">
        <v>244</v>
      </c>
      <c r="C3" s="60" t="s">
        <v>385</v>
      </c>
      <c r="D3" s="60" t="s">
        <v>386</v>
      </c>
      <c r="E3" s="60" t="s">
        <v>387</v>
      </c>
      <c r="F3" s="60" t="s">
        <v>388</v>
      </c>
      <c r="G3" s="60" t="s">
        <v>389</v>
      </c>
      <c r="H3" s="346" t="s">
        <v>390</v>
      </c>
    </row>
    <row r="4" spans="1:8">
      <c r="A4" s="218"/>
      <c r="B4" s="329"/>
      <c r="C4" s="59" t="s">
        <v>230</v>
      </c>
      <c r="D4" s="59" t="s">
        <v>230</v>
      </c>
      <c r="E4" s="59" t="s">
        <v>230</v>
      </c>
      <c r="F4" s="59" t="s">
        <v>230</v>
      </c>
      <c r="G4" s="59" t="s">
        <v>230</v>
      </c>
      <c r="H4" s="347"/>
    </row>
    <row r="5" spans="1:8" ht="7.5" customHeight="1">
      <c r="A5" s="15"/>
      <c r="B5" s="16" t="s">
        <v>6</v>
      </c>
      <c r="C5" s="16" t="s">
        <v>22</v>
      </c>
      <c r="D5" s="16" t="s">
        <v>22</v>
      </c>
      <c r="E5" s="16" t="s">
        <v>22</v>
      </c>
      <c r="F5" s="16" t="s">
        <v>22</v>
      </c>
      <c r="G5" s="16" t="s">
        <v>22</v>
      </c>
      <c r="H5" s="23" t="s">
        <v>51</v>
      </c>
    </row>
    <row r="6" spans="1:8" ht="21.75" hidden="1" customHeight="1" outlineLevel="1">
      <c r="A6" s="36" t="s">
        <v>286</v>
      </c>
      <c r="B6" s="37">
        <v>1564</v>
      </c>
      <c r="C6" s="37">
        <v>51</v>
      </c>
      <c r="D6" s="37">
        <v>6</v>
      </c>
      <c r="E6" s="37">
        <v>3</v>
      </c>
      <c r="F6" s="37">
        <v>42</v>
      </c>
      <c r="G6" s="37">
        <v>37</v>
      </c>
      <c r="H6" s="42">
        <v>137100584</v>
      </c>
    </row>
    <row r="7" spans="1:8" ht="21.75" hidden="1" customHeight="1" outlineLevel="1">
      <c r="A7" s="28" t="s">
        <v>349</v>
      </c>
      <c r="B7" s="29">
        <v>1617</v>
      </c>
      <c r="C7" s="29">
        <v>49</v>
      </c>
      <c r="D7" s="29">
        <v>2</v>
      </c>
      <c r="E7" s="29" t="s">
        <v>96</v>
      </c>
      <c r="F7" s="29">
        <v>47</v>
      </c>
      <c r="G7" s="29">
        <v>51</v>
      </c>
      <c r="H7" s="43">
        <v>161481974</v>
      </c>
    </row>
    <row r="8" spans="1:8" ht="21.75" hidden="1" customHeight="1" outlineLevel="1">
      <c r="A8" s="28" t="s">
        <v>288</v>
      </c>
      <c r="B8" s="29">
        <v>1629</v>
      </c>
      <c r="C8" s="29">
        <v>31</v>
      </c>
      <c r="D8" s="29">
        <v>4</v>
      </c>
      <c r="E8" s="29">
        <v>1</v>
      </c>
      <c r="F8" s="29">
        <v>26</v>
      </c>
      <c r="G8" s="29">
        <v>23</v>
      </c>
      <c r="H8" s="43">
        <v>176284328</v>
      </c>
    </row>
    <row r="9" spans="1:8" ht="21.75" hidden="1" customHeight="1" outlineLevel="1">
      <c r="A9" s="28" t="s">
        <v>289</v>
      </c>
      <c r="B9" s="29">
        <v>1588</v>
      </c>
      <c r="C9" s="29">
        <v>22</v>
      </c>
      <c r="D9" s="29">
        <v>6</v>
      </c>
      <c r="E9" s="29">
        <v>1</v>
      </c>
      <c r="F9" s="29">
        <v>15</v>
      </c>
      <c r="G9" s="29">
        <v>27</v>
      </c>
      <c r="H9" s="43">
        <v>194198404</v>
      </c>
    </row>
    <row r="10" spans="1:8" ht="21.75" hidden="1" customHeight="1" outlineLevel="1">
      <c r="A10" s="28" t="s">
        <v>290</v>
      </c>
      <c r="B10" s="29">
        <v>1529</v>
      </c>
      <c r="C10" s="29">
        <v>28</v>
      </c>
      <c r="D10" s="29">
        <v>6</v>
      </c>
      <c r="E10" s="29">
        <v>3</v>
      </c>
      <c r="F10" s="29">
        <v>22</v>
      </c>
      <c r="G10" s="29">
        <v>13</v>
      </c>
      <c r="H10" s="43">
        <v>190863123</v>
      </c>
    </row>
    <row r="11" spans="1:8" ht="21.75" hidden="1" customHeight="1" outlineLevel="1">
      <c r="A11" s="28" t="s">
        <v>291</v>
      </c>
      <c r="B11" s="29">
        <v>1660</v>
      </c>
      <c r="C11" s="29">
        <v>47</v>
      </c>
      <c r="D11" s="29">
        <v>7</v>
      </c>
      <c r="E11" s="29" t="s">
        <v>96</v>
      </c>
      <c r="F11" s="29">
        <v>40</v>
      </c>
      <c r="G11" s="29">
        <v>13</v>
      </c>
      <c r="H11" s="43">
        <v>260040082</v>
      </c>
    </row>
    <row r="12" spans="1:8" ht="21.75" hidden="1" customHeight="1" outlineLevel="1">
      <c r="A12" s="28" t="s">
        <v>292</v>
      </c>
      <c r="B12" s="29">
        <v>1829</v>
      </c>
      <c r="C12" s="29">
        <v>27</v>
      </c>
      <c r="D12" s="29" t="s">
        <v>96</v>
      </c>
      <c r="E12" s="29">
        <v>1</v>
      </c>
      <c r="F12" s="29">
        <v>27</v>
      </c>
      <c r="G12" s="29">
        <v>21</v>
      </c>
      <c r="H12" s="43">
        <v>279518923</v>
      </c>
    </row>
    <row r="13" spans="1:8" ht="21.75" hidden="1" customHeight="1" outlineLevel="1">
      <c r="A13" s="28" t="s">
        <v>293</v>
      </c>
      <c r="B13" s="29">
        <v>1848</v>
      </c>
      <c r="C13" s="29">
        <v>25</v>
      </c>
      <c r="D13" s="29">
        <v>3</v>
      </c>
      <c r="E13" s="29" t="s">
        <v>96</v>
      </c>
      <c r="F13" s="29">
        <v>22</v>
      </c>
      <c r="G13" s="29">
        <v>26</v>
      </c>
      <c r="H13" s="43">
        <v>289237610</v>
      </c>
    </row>
    <row r="14" spans="1:8" ht="21.75" hidden="1" customHeight="1" outlineLevel="1">
      <c r="A14" s="28" t="s">
        <v>294</v>
      </c>
      <c r="B14" s="29">
        <v>1869</v>
      </c>
      <c r="C14" s="29">
        <v>30</v>
      </c>
      <c r="D14" s="29">
        <v>3</v>
      </c>
      <c r="E14" s="29" t="s">
        <v>96</v>
      </c>
      <c r="F14" s="29">
        <v>27</v>
      </c>
      <c r="G14" s="29">
        <v>19</v>
      </c>
      <c r="H14" s="43">
        <v>267904864</v>
      </c>
    </row>
    <row r="15" spans="1:8" ht="21.75" hidden="1" customHeight="1" outlineLevel="1">
      <c r="A15" s="28" t="s">
        <v>295</v>
      </c>
      <c r="B15" s="29">
        <v>2026</v>
      </c>
      <c r="C15" s="29">
        <v>36</v>
      </c>
      <c r="D15" s="29" t="s">
        <v>96</v>
      </c>
      <c r="E15" s="29">
        <v>3</v>
      </c>
      <c r="F15" s="29">
        <v>33</v>
      </c>
      <c r="G15" s="29">
        <v>24</v>
      </c>
      <c r="H15" s="43">
        <v>298568073</v>
      </c>
    </row>
    <row r="16" spans="1:8" ht="21.75" hidden="1" customHeight="1" outlineLevel="1">
      <c r="A16" s="28" t="s">
        <v>296</v>
      </c>
      <c r="B16" s="29">
        <v>2095</v>
      </c>
      <c r="C16" s="29">
        <v>28</v>
      </c>
      <c r="D16" s="29">
        <v>1</v>
      </c>
      <c r="E16" s="29">
        <v>2</v>
      </c>
      <c r="F16" s="29">
        <v>25</v>
      </c>
      <c r="G16" s="29">
        <v>17</v>
      </c>
      <c r="H16" s="43">
        <v>338371073</v>
      </c>
    </row>
    <row r="17" spans="1:8" ht="21.75" hidden="1" customHeight="1" outlineLevel="1">
      <c r="A17" s="28" t="s">
        <v>297</v>
      </c>
      <c r="B17" s="29">
        <v>2364</v>
      </c>
      <c r="C17" s="29">
        <v>42</v>
      </c>
      <c r="D17" s="29">
        <v>1</v>
      </c>
      <c r="E17" s="29">
        <v>2</v>
      </c>
      <c r="F17" s="29">
        <v>42</v>
      </c>
      <c r="G17" s="29">
        <v>32</v>
      </c>
      <c r="H17" s="43">
        <v>330835548</v>
      </c>
    </row>
    <row r="18" spans="1:8" ht="21.75" hidden="1" customHeight="1" outlineLevel="1">
      <c r="A18" s="28" t="s">
        <v>298</v>
      </c>
      <c r="B18" s="29">
        <v>2341</v>
      </c>
      <c r="C18" s="29">
        <v>25</v>
      </c>
      <c r="D18" s="29" t="s">
        <v>96</v>
      </c>
      <c r="E18" s="29" t="s">
        <v>96</v>
      </c>
      <c r="F18" s="29">
        <v>26</v>
      </c>
      <c r="G18" s="29">
        <v>28</v>
      </c>
      <c r="H18" s="43">
        <v>349536725</v>
      </c>
    </row>
    <row r="19" spans="1:8" ht="21.75" hidden="1" customHeight="1" outlineLevel="1">
      <c r="A19" s="28" t="s">
        <v>299</v>
      </c>
      <c r="B19" s="29">
        <v>2367</v>
      </c>
      <c r="C19" s="29">
        <v>28</v>
      </c>
      <c r="D19" s="29" t="s">
        <v>96</v>
      </c>
      <c r="E19" s="29" t="s">
        <v>96</v>
      </c>
      <c r="F19" s="29">
        <v>28</v>
      </c>
      <c r="G19" s="29">
        <v>24</v>
      </c>
      <c r="H19" s="43">
        <v>350540197</v>
      </c>
    </row>
    <row r="20" spans="1:8" ht="21.75" hidden="1" customHeight="1" outlineLevel="1">
      <c r="A20" s="28" t="s">
        <v>514</v>
      </c>
      <c r="B20" s="29">
        <v>2341</v>
      </c>
      <c r="C20" s="29">
        <v>14</v>
      </c>
      <c r="D20" s="29" t="s">
        <v>96</v>
      </c>
      <c r="E20" s="29" t="s">
        <v>96</v>
      </c>
      <c r="F20" s="29">
        <v>14</v>
      </c>
      <c r="G20" s="29">
        <v>22</v>
      </c>
      <c r="H20" s="43">
        <v>425115497</v>
      </c>
    </row>
    <row r="21" spans="1:8" ht="21.75" hidden="1" customHeight="1" outlineLevel="1">
      <c r="A21" s="28" t="s">
        <v>350</v>
      </c>
      <c r="B21" s="29">
        <v>2228</v>
      </c>
      <c r="C21" s="29">
        <v>15</v>
      </c>
      <c r="D21" s="29" t="s">
        <v>96</v>
      </c>
      <c r="E21" s="29">
        <v>1</v>
      </c>
      <c r="F21" s="29">
        <v>14</v>
      </c>
      <c r="G21" s="29">
        <v>22</v>
      </c>
      <c r="H21" s="43">
        <v>318073058</v>
      </c>
    </row>
    <row r="22" spans="1:8" ht="21.75" hidden="1" customHeight="1" outlineLevel="1">
      <c r="A22" s="28" t="s">
        <v>301</v>
      </c>
      <c r="B22" s="29">
        <v>2162</v>
      </c>
      <c r="C22" s="29">
        <v>30</v>
      </c>
      <c r="D22" s="29">
        <v>3</v>
      </c>
      <c r="E22" s="29">
        <v>6</v>
      </c>
      <c r="F22" s="29">
        <v>20</v>
      </c>
      <c r="G22" s="29">
        <v>20</v>
      </c>
      <c r="H22" s="43">
        <v>361503484</v>
      </c>
    </row>
    <row r="23" spans="1:8" ht="21.75" hidden="1" customHeight="1" outlineLevel="1">
      <c r="A23" s="28" t="s">
        <v>302</v>
      </c>
      <c r="B23" s="29">
        <v>2129</v>
      </c>
      <c r="C23" s="29">
        <v>24</v>
      </c>
      <c r="D23" s="29">
        <v>10</v>
      </c>
      <c r="E23" s="29">
        <v>4</v>
      </c>
      <c r="F23" s="29">
        <v>14</v>
      </c>
      <c r="G23" s="29">
        <v>16</v>
      </c>
      <c r="H23" s="43">
        <v>355909595</v>
      </c>
    </row>
    <row r="24" spans="1:8" ht="21.75" hidden="1" customHeight="1" outlineLevel="1">
      <c r="A24" s="28" t="s">
        <v>303</v>
      </c>
      <c r="B24" s="29">
        <v>2101</v>
      </c>
      <c r="C24" s="29">
        <v>27</v>
      </c>
      <c r="D24" s="29">
        <v>7</v>
      </c>
      <c r="E24" s="29" t="s">
        <v>96</v>
      </c>
      <c r="F24" s="29">
        <v>20</v>
      </c>
      <c r="G24" s="29">
        <v>21</v>
      </c>
      <c r="H24" s="43" t="s">
        <v>631</v>
      </c>
    </row>
    <row r="25" spans="1:8" ht="21.75" hidden="1" customHeight="1" outlineLevel="1">
      <c r="A25" s="28" t="s">
        <v>304</v>
      </c>
      <c r="B25" s="29">
        <v>2074</v>
      </c>
      <c r="C25" s="29">
        <v>24</v>
      </c>
      <c r="D25" s="29">
        <v>4</v>
      </c>
      <c r="E25" s="29" t="s">
        <v>96</v>
      </c>
      <c r="F25" s="29">
        <v>20</v>
      </c>
      <c r="G25" s="29">
        <v>21</v>
      </c>
      <c r="H25" s="43" t="s">
        <v>632</v>
      </c>
    </row>
    <row r="26" spans="1:8" ht="21.75" hidden="1" customHeight="1" outlineLevel="1">
      <c r="A26" s="28" t="s">
        <v>305</v>
      </c>
      <c r="B26" s="29">
        <v>173</v>
      </c>
      <c r="C26" s="29">
        <v>18</v>
      </c>
      <c r="D26" s="29">
        <v>2</v>
      </c>
      <c r="E26" s="29" t="s">
        <v>96</v>
      </c>
      <c r="F26" s="29">
        <v>15</v>
      </c>
      <c r="G26" s="29">
        <v>11</v>
      </c>
      <c r="H26" s="43" t="s">
        <v>633</v>
      </c>
    </row>
    <row r="27" spans="1:8" ht="21.75" hidden="1" customHeight="1" outlineLevel="1">
      <c r="A27" s="28" t="s">
        <v>306</v>
      </c>
      <c r="B27" s="29">
        <v>175</v>
      </c>
      <c r="C27" s="29">
        <v>21</v>
      </c>
      <c r="D27" s="29">
        <v>3</v>
      </c>
      <c r="E27" s="29" t="s">
        <v>96</v>
      </c>
      <c r="F27" s="29">
        <v>20</v>
      </c>
      <c r="G27" s="29">
        <v>19</v>
      </c>
      <c r="H27" s="43" t="s">
        <v>637</v>
      </c>
    </row>
    <row r="28" spans="1:8" ht="15" customHeight="1" collapsed="1">
      <c r="A28" s="36" t="s">
        <v>436</v>
      </c>
      <c r="B28" s="37">
        <v>176</v>
      </c>
      <c r="C28" s="37">
        <v>24</v>
      </c>
      <c r="D28" s="37">
        <v>5</v>
      </c>
      <c r="E28" s="37" t="s">
        <v>96</v>
      </c>
      <c r="F28" s="37">
        <v>19</v>
      </c>
      <c r="G28" s="37">
        <v>17</v>
      </c>
      <c r="H28" s="42" t="s">
        <v>638</v>
      </c>
    </row>
    <row r="29" spans="1:8" ht="21.75" customHeight="1">
      <c r="A29" s="28" t="s">
        <v>351</v>
      </c>
      <c r="B29" s="29">
        <v>183</v>
      </c>
      <c r="C29" s="29">
        <v>21</v>
      </c>
      <c r="D29" s="29">
        <v>2</v>
      </c>
      <c r="E29" s="29">
        <v>2</v>
      </c>
      <c r="F29" s="29">
        <v>17</v>
      </c>
      <c r="G29" s="29">
        <v>17</v>
      </c>
      <c r="H29" s="43" t="s">
        <v>639</v>
      </c>
    </row>
    <row r="30" spans="1:8" ht="21.75" customHeight="1">
      <c r="A30" s="28" t="s">
        <v>308</v>
      </c>
      <c r="B30" s="29">
        <v>170</v>
      </c>
      <c r="C30" s="29">
        <v>25</v>
      </c>
      <c r="D30" s="29">
        <v>3</v>
      </c>
      <c r="E30" s="29">
        <v>1</v>
      </c>
      <c r="F30" s="29">
        <v>21</v>
      </c>
      <c r="G30" s="29">
        <v>15</v>
      </c>
      <c r="H30" s="43" t="s">
        <v>640</v>
      </c>
    </row>
    <row r="31" spans="1:8" ht="21.75" customHeight="1">
      <c r="A31" s="28" t="s">
        <v>309</v>
      </c>
      <c r="B31" s="29">
        <v>180</v>
      </c>
      <c r="C31" s="29">
        <v>31</v>
      </c>
      <c r="D31" s="29">
        <v>2</v>
      </c>
      <c r="E31" s="29">
        <v>5</v>
      </c>
      <c r="F31" s="29">
        <v>23</v>
      </c>
      <c r="G31" s="29">
        <v>13</v>
      </c>
      <c r="H31" s="43" t="s">
        <v>641</v>
      </c>
    </row>
    <row r="32" spans="1:8" ht="21.75" customHeight="1">
      <c r="A32" s="28" t="s">
        <v>310</v>
      </c>
      <c r="B32" s="29">
        <v>186</v>
      </c>
      <c r="C32" s="29">
        <v>27</v>
      </c>
      <c r="D32" s="29">
        <v>2</v>
      </c>
      <c r="E32" s="29">
        <v>4</v>
      </c>
      <c r="F32" s="29">
        <v>21</v>
      </c>
      <c r="G32" s="29">
        <v>14</v>
      </c>
      <c r="H32" s="43" t="s">
        <v>642</v>
      </c>
    </row>
    <row r="33" spans="1:8" ht="21.75" customHeight="1">
      <c r="A33" s="28" t="s">
        <v>311</v>
      </c>
      <c r="B33" s="29">
        <v>196</v>
      </c>
      <c r="C33" s="29">
        <v>40</v>
      </c>
      <c r="D33" s="29">
        <v>4</v>
      </c>
      <c r="E33" s="29">
        <v>1</v>
      </c>
      <c r="F33" s="29">
        <v>35</v>
      </c>
      <c r="G33" s="29">
        <v>15</v>
      </c>
      <c r="H33" s="43" t="s">
        <v>643</v>
      </c>
    </row>
    <row r="34" spans="1:8" ht="21.75" customHeight="1">
      <c r="A34" s="28" t="s">
        <v>312</v>
      </c>
      <c r="B34" s="29">
        <v>216</v>
      </c>
      <c r="C34" s="29">
        <v>32</v>
      </c>
      <c r="D34" s="29" t="s">
        <v>96</v>
      </c>
      <c r="E34" s="29" t="s">
        <v>96</v>
      </c>
      <c r="F34" s="29">
        <v>32</v>
      </c>
      <c r="G34" s="29">
        <v>26</v>
      </c>
      <c r="H34" s="43" t="s">
        <v>644</v>
      </c>
    </row>
    <row r="35" spans="1:8" ht="21.75" customHeight="1">
      <c r="A35" s="28" t="s">
        <v>313</v>
      </c>
      <c r="B35" s="29">
        <v>218</v>
      </c>
      <c r="C35" s="29">
        <v>21</v>
      </c>
      <c r="D35" s="29" t="s">
        <v>96</v>
      </c>
      <c r="E35" s="29" t="s">
        <v>96</v>
      </c>
      <c r="F35" s="29">
        <v>21</v>
      </c>
      <c r="G35" s="29">
        <v>18</v>
      </c>
      <c r="H35" s="43">
        <v>491528038</v>
      </c>
    </row>
    <row r="36" spans="1:8" ht="21.75" customHeight="1">
      <c r="A36" s="28" t="s">
        <v>314</v>
      </c>
      <c r="B36" s="29">
        <v>219</v>
      </c>
      <c r="C36" s="29">
        <v>25</v>
      </c>
      <c r="D36" s="29" t="s">
        <v>96</v>
      </c>
      <c r="E36" s="29" t="s">
        <v>96</v>
      </c>
      <c r="F36" s="29">
        <v>25</v>
      </c>
      <c r="G36" s="29">
        <v>19</v>
      </c>
      <c r="H36" s="43">
        <v>492453501</v>
      </c>
    </row>
    <row r="37" spans="1:8" ht="21.75" customHeight="1">
      <c r="A37" s="28" t="s">
        <v>315</v>
      </c>
      <c r="B37" s="29">
        <v>227</v>
      </c>
      <c r="C37" s="29">
        <v>21</v>
      </c>
      <c r="D37" s="29">
        <v>2</v>
      </c>
      <c r="E37" s="29" t="s">
        <v>96</v>
      </c>
      <c r="F37" s="29">
        <v>19</v>
      </c>
      <c r="G37" s="29">
        <v>16</v>
      </c>
      <c r="H37" s="43">
        <v>489419408</v>
      </c>
    </row>
    <row r="38" spans="1:8" ht="21.75" customHeight="1">
      <c r="A38" s="28" t="s">
        <v>437</v>
      </c>
      <c r="B38" s="29">
        <v>233</v>
      </c>
      <c r="C38" s="29">
        <v>21</v>
      </c>
      <c r="D38" s="29">
        <v>1</v>
      </c>
      <c r="E38" s="29" t="s">
        <v>96</v>
      </c>
      <c r="F38" s="29">
        <v>20</v>
      </c>
      <c r="G38" s="29">
        <v>24</v>
      </c>
      <c r="H38" s="43">
        <v>508777946</v>
      </c>
    </row>
    <row r="39" spans="1:8" ht="21.75" customHeight="1">
      <c r="A39" s="28" t="s">
        <v>438</v>
      </c>
      <c r="B39" s="29">
        <v>241</v>
      </c>
      <c r="C39" s="29">
        <v>35</v>
      </c>
      <c r="D39" s="29">
        <v>1</v>
      </c>
      <c r="E39" s="29">
        <v>1</v>
      </c>
      <c r="F39" s="29">
        <v>33</v>
      </c>
      <c r="G39" s="29">
        <v>23</v>
      </c>
      <c r="H39" s="43">
        <v>454719295</v>
      </c>
    </row>
    <row r="40" spans="1:8" ht="21.75" customHeight="1">
      <c r="A40" s="28" t="s">
        <v>439</v>
      </c>
      <c r="B40" s="29">
        <v>250</v>
      </c>
      <c r="C40" s="29">
        <v>38</v>
      </c>
      <c r="D40" s="29">
        <v>3</v>
      </c>
      <c r="E40" s="29" t="s">
        <v>96</v>
      </c>
      <c r="F40" s="29">
        <v>35</v>
      </c>
      <c r="G40" s="29">
        <v>25</v>
      </c>
      <c r="H40" s="43" t="s">
        <v>635</v>
      </c>
    </row>
    <row r="41" spans="1:8" ht="21.75" customHeight="1">
      <c r="A41" s="28" t="s">
        <v>440</v>
      </c>
      <c r="B41" s="29">
        <v>252</v>
      </c>
      <c r="C41" s="29">
        <v>43</v>
      </c>
      <c r="D41" s="29">
        <v>4</v>
      </c>
      <c r="E41" s="29">
        <v>5</v>
      </c>
      <c r="F41" s="29">
        <v>34</v>
      </c>
      <c r="G41" s="29">
        <v>23</v>
      </c>
      <c r="H41" s="43" t="s">
        <v>634</v>
      </c>
    </row>
    <row r="42" spans="1:8" ht="21.75" customHeight="1" thickBot="1">
      <c r="A42" s="32" t="s">
        <v>441</v>
      </c>
      <c r="B42" s="33">
        <v>268</v>
      </c>
      <c r="C42" s="33">
        <v>38</v>
      </c>
      <c r="D42" s="33">
        <v>5</v>
      </c>
      <c r="E42" s="33">
        <v>6</v>
      </c>
      <c r="F42" s="33">
        <v>28</v>
      </c>
      <c r="G42" s="33">
        <v>26</v>
      </c>
      <c r="H42" s="44" t="s">
        <v>636</v>
      </c>
    </row>
    <row r="43" spans="1:8" ht="21" customHeight="1">
      <c r="A43" s="348" t="s">
        <v>650</v>
      </c>
      <c r="B43" s="348"/>
      <c r="C43" s="348"/>
      <c r="D43" s="348"/>
      <c r="E43" s="348"/>
      <c r="F43" s="349"/>
      <c r="G43" s="349"/>
      <c r="H43" s="349"/>
    </row>
    <row r="44" spans="1:8" ht="21" customHeight="1">
      <c r="A44" s="350" t="s">
        <v>649</v>
      </c>
      <c r="B44" s="350"/>
      <c r="C44" s="350"/>
      <c r="D44" s="350"/>
      <c r="E44" s="350"/>
      <c r="F44" s="344" t="s">
        <v>405</v>
      </c>
      <c r="G44" s="344"/>
      <c r="H44" s="344"/>
    </row>
    <row r="45" spans="1:8" ht="12.75" customHeight="1">
      <c r="A45" s="345"/>
      <c r="B45" s="345"/>
      <c r="C45" s="345"/>
      <c r="D45" s="345"/>
      <c r="E45" s="345"/>
      <c r="F45" s="345"/>
      <c r="G45" s="345"/>
      <c r="H45" s="345"/>
    </row>
  </sheetData>
  <mergeCells count="9">
    <mergeCell ref="F44:H44"/>
    <mergeCell ref="A1:E1"/>
    <mergeCell ref="A45:H45"/>
    <mergeCell ref="B3:B4"/>
    <mergeCell ref="H3:H4"/>
    <mergeCell ref="A3:A4"/>
    <mergeCell ref="A43:E43"/>
    <mergeCell ref="F43:H43"/>
    <mergeCell ref="A44:E44"/>
  </mergeCells>
  <phoneticPr fontId="5"/>
  <pageMargins left="0.78740157480314965" right="0.78740157480314965" top="0.78740157480314965" bottom="0.59055118110236227" header="0.51181102362204722" footer="0.31496062992125984"/>
  <pageSetup paperSize="9" firstPageNumber="147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view="pageBreakPreview" topLeftCell="A70" zoomScaleNormal="100" zoomScaleSheetLayoutView="100" workbookViewId="0">
      <selection activeCell="F82" sqref="F82"/>
    </sheetView>
  </sheetViews>
  <sheetFormatPr defaultRowHeight="13.5" outlineLevelRow="1"/>
  <cols>
    <col min="1" max="1" width="17.375" customWidth="1"/>
    <col min="2" max="2" width="17.375" style="4" customWidth="1"/>
    <col min="3" max="5" width="17.375" customWidth="1"/>
    <col min="6" max="6" width="12" customWidth="1"/>
  </cols>
  <sheetData>
    <row r="1" spans="1:6" ht="22.5" customHeight="1">
      <c r="A1" s="215" t="s">
        <v>617</v>
      </c>
      <c r="B1" s="215"/>
      <c r="C1" s="215"/>
      <c r="D1" s="215"/>
      <c r="E1" s="21"/>
    </row>
    <row r="2" spans="1:6" ht="22.5" customHeight="1" thickBot="1"/>
    <row r="3" spans="1:6" ht="14.25" customHeight="1">
      <c r="A3" s="224" t="s">
        <v>105</v>
      </c>
      <c r="B3" s="219" t="s">
        <v>53</v>
      </c>
      <c r="C3" s="351" t="s">
        <v>106</v>
      </c>
      <c r="D3" s="351"/>
      <c r="E3" s="352"/>
    </row>
    <row r="4" spans="1:6">
      <c r="A4" s="225"/>
      <c r="B4" s="226"/>
      <c r="C4" s="40" t="s">
        <v>54</v>
      </c>
      <c r="D4" s="40" t="s">
        <v>55</v>
      </c>
      <c r="E4" s="41" t="s">
        <v>56</v>
      </c>
    </row>
    <row r="5" spans="1:6" ht="7.5" customHeight="1">
      <c r="A5" s="55"/>
      <c r="B5" s="16" t="s">
        <v>14</v>
      </c>
      <c r="C5" s="16" t="s">
        <v>51</v>
      </c>
      <c r="D5" s="16" t="s">
        <v>51</v>
      </c>
      <c r="E5" s="23" t="s">
        <v>51</v>
      </c>
    </row>
    <row r="6" spans="1:6" s="5" customFormat="1" ht="24" hidden="1" customHeight="1" outlineLevel="1">
      <c r="A6" s="36" t="s">
        <v>353</v>
      </c>
      <c r="B6" s="37">
        <v>86</v>
      </c>
      <c r="C6" s="37">
        <v>8617865</v>
      </c>
      <c r="D6" s="37">
        <v>30738</v>
      </c>
      <c r="E6" s="42">
        <v>8648603</v>
      </c>
      <c r="F6" s="85"/>
    </row>
    <row r="7" spans="1:6" s="5" customFormat="1" ht="24" hidden="1" customHeight="1" outlineLevel="1">
      <c r="A7" s="28" t="s">
        <v>352</v>
      </c>
      <c r="B7" s="29">
        <v>98</v>
      </c>
      <c r="C7" s="29">
        <v>10103964</v>
      </c>
      <c r="D7" s="29" t="s">
        <v>66</v>
      </c>
      <c r="E7" s="43">
        <v>10103964</v>
      </c>
      <c r="F7" s="85"/>
    </row>
    <row r="8" spans="1:6" s="5" customFormat="1" ht="24" hidden="1" customHeight="1" outlineLevel="1">
      <c r="A8" s="28" t="s">
        <v>354</v>
      </c>
      <c r="B8" s="29">
        <v>108</v>
      </c>
      <c r="C8" s="29">
        <v>16594100</v>
      </c>
      <c r="D8" s="29" t="s">
        <v>66</v>
      </c>
      <c r="E8" s="43">
        <v>16594100</v>
      </c>
      <c r="F8" s="85"/>
    </row>
    <row r="9" spans="1:6" s="5" customFormat="1" ht="24" hidden="1" customHeight="1" outlineLevel="1">
      <c r="A9" s="28" t="s">
        <v>355</v>
      </c>
      <c r="B9" s="29">
        <v>110</v>
      </c>
      <c r="C9" s="29">
        <v>16891668</v>
      </c>
      <c r="D9" s="29" t="s">
        <v>66</v>
      </c>
      <c r="E9" s="43">
        <v>16891668</v>
      </c>
      <c r="F9" s="85"/>
    </row>
    <row r="10" spans="1:6" s="5" customFormat="1" ht="24" hidden="1" customHeight="1" outlineLevel="1">
      <c r="A10" s="28" t="s">
        <v>356</v>
      </c>
      <c r="B10" s="29">
        <v>106</v>
      </c>
      <c r="C10" s="29">
        <v>19173693</v>
      </c>
      <c r="D10" s="29" t="s">
        <v>66</v>
      </c>
      <c r="E10" s="43">
        <v>19173693</v>
      </c>
      <c r="F10" s="85"/>
    </row>
    <row r="11" spans="1:6" s="5" customFormat="1" ht="24" hidden="1" customHeight="1" outlineLevel="1">
      <c r="A11" s="28" t="s">
        <v>357</v>
      </c>
      <c r="B11" s="29">
        <v>233</v>
      </c>
      <c r="C11" s="29">
        <v>17616610</v>
      </c>
      <c r="D11" s="29" t="s">
        <v>66</v>
      </c>
      <c r="E11" s="43">
        <v>17616610</v>
      </c>
      <c r="F11" s="85"/>
    </row>
    <row r="12" spans="1:6" s="5" customFormat="1" ht="24" hidden="1" customHeight="1" outlineLevel="1">
      <c r="A12" s="28" t="s">
        <v>358</v>
      </c>
      <c r="B12" s="29">
        <v>234</v>
      </c>
      <c r="C12" s="29">
        <v>20382070</v>
      </c>
      <c r="D12" s="29" t="s">
        <v>66</v>
      </c>
      <c r="E12" s="43">
        <v>20382070</v>
      </c>
      <c r="F12" s="85"/>
    </row>
    <row r="13" spans="1:6" s="5" customFormat="1" ht="24" hidden="1" customHeight="1" outlineLevel="1">
      <c r="A13" s="28" t="s">
        <v>359</v>
      </c>
      <c r="B13" s="29">
        <v>261</v>
      </c>
      <c r="C13" s="29">
        <v>24139455</v>
      </c>
      <c r="D13" s="29" t="s">
        <v>66</v>
      </c>
      <c r="E13" s="43">
        <v>24139455</v>
      </c>
      <c r="F13" s="85"/>
    </row>
    <row r="14" spans="1:6" s="5" customFormat="1" ht="24" hidden="1" customHeight="1" outlineLevel="1">
      <c r="A14" s="28" t="s">
        <v>360</v>
      </c>
      <c r="B14" s="29">
        <v>265</v>
      </c>
      <c r="C14" s="29">
        <v>22460114</v>
      </c>
      <c r="D14" s="29" t="s">
        <v>66</v>
      </c>
      <c r="E14" s="43">
        <v>22460114</v>
      </c>
      <c r="F14" s="85"/>
    </row>
    <row r="15" spans="1:6" s="5" customFormat="1" ht="24" hidden="1" customHeight="1" outlineLevel="1">
      <c r="A15" s="28" t="s">
        <v>361</v>
      </c>
      <c r="B15" s="29">
        <v>293</v>
      </c>
      <c r="C15" s="29">
        <v>29165231</v>
      </c>
      <c r="D15" s="29" t="s">
        <v>66</v>
      </c>
      <c r="E15" s="43">
        <v>29165231</v>
      </c>
      <c r="F15" s="85"/>
    </row>
    <row r="16" spans="1:6" s="5" customFormat="1" ht="24" hidden="1" customHeight="1" outlineLevel="1">
      <c r="A16" s="28" t="s">
        <v>362</v>
      </c>
      <c r="B16" s="29">
        <v>314</v>
      </c>
      <c r="C16" s="29">
        <v>31509654</v>
      </c>
      <c r="D16" s="29" t="s">
        <v>66</v>
      </c>
      <c r="E16" s="43">
        <v>31509654</v>
      </c>
      <c r="F16" s="85"/>
    </row>
    <row r="17" spans="1:6" s="5" customFormat="1" ht="24" hidden="1" customHeight="1" outlineLevel="1">
      <c r="A17" s="28" t="s">
        <v>363</v>
      </c>
      <c r="B17" s="29">
        <v>315</v>
      </c>
      <c r="C17" s="29">
        <v>31111183</v>
      </c>
      <c r="D17" s="29" t="s">
        <v>66</v>
      </c>
      <c r="E17" s="43">
        <v>31111183</v>
      </c>
      <c r="F17" s="85"/>
    </row>
    <row r="18" spans="1:6" s="5" customFormat="1" ht="24" hidden="1" customHeight="1" outlineLevel="1">
      <c r="A18" s="28" t="s">
        <v>515</v>
      </c>
      <c r="B18" s="29">
        <v>316</v>
      </c>
      <c r="C18" s="29">
        <v>34169804</v>
      </c>
      <c r="D18" s="29" t="s">
        <v>66</v>
      </c>
      <c r="E18" s="43">
        <v>34169804</v>
      </c>
      <c r="F18" s="85"/>
    </row>
    <row r="19" spans="1:6" s="5" customFormat="1" ht="24" hidden="1" customHeight="1" outlineLevel="1">
      <c r="A19" s="28" t="s">
        <v>364</v>
      </c>
      <c r="B19" s="29">
        <v>333</v>
      </c>
      <c r="C19" s="29">
        <v>32455167</v>
      </c>
      <c r="D19" s="29" t="s">
        <v>66</v>
      </c>
      <c r="E19" s="43">
        <v>32455167</v>
      </c>
      <c r="F19" s="85"/>
    </row>
    <row r="20" spans="1:6" s="5" customFormat="1" ht="24" hidden="1" customHeight="1" outlineLevel="1">
      <c r="A20" s="28" t="s">
        <v>365</v>
      </c>
      <c r="B20" s="29">
        <v>361</v>
      </c>
      <c r="C20" s="29">
        <v>33938184</v>
      </c>
      <c r="D20" s="29" t="s">
        <v>66</v>
      </c>
      <c r="E20" s="43">
        <v>33938184</v>
      </c>
      <c r="F20" s="85"/>
    </row>
    <row r="21" spans="1:6" s="5" customFormat="1" ht="24" hidden="1" customHeight="1" outlineLevel="1">
      <c r="A21" s="28" t="s">
        <v>366</v>
      </c>
      <c r="B21" s="29">
        <v>380</v>
      </c>
      <c r="C21" s="29">
        <v>39291333</v>
      </c>
      <c r="D21" s="29" t="s">
        <v>66</v>
      </c>
      <c r="E21" s="43">
        <v>39291333</v>
      </c>
      <c r="F21" s="85"/>
    </row>
    <row r="22" spans="1:6" s="5" customFormat="1" ht="24" hidden="1" customHeight="1" outlineLevel="1">
      <c r="A22" s="28" t="s">
        <v>367</v>
      </c>
      <c r="B22" s="29">
        <v>377</v>
      </c>
      <c r="C22" s="29">
        <v>46904949</v>
      </c>
      <c r="D22" s="29" t="s">
        <v>66</v>
      </c>
      <c r="E22" s="43">
        <v>46904949</v>
      </c>
      <c r="F22" s="85"/>
    </row>
    <row r="23" spans="1:6" s="5" customFormat="1" ht="24" hidden="1" customHeight="1" outlineLevel="1">
      <c r="A23" s="28" t="s">
        <v>368</v>
      </c>
      <c r="B23" s="29">
        <v>394</v>
      </c>
      <c r="C23" s="29">
        <v>49960500</v>
      </c>
      <c r="D23" s="29" t="s">
        <v>66</v>
      </c>
      <c r="E23" s="43">
        <v>49960500</v>
      </c>
      <c r="F23" s="85"/>
    </row>
    <row r="24" spans="1:6" s="5" customFormat="1" ht="24" hidden="1" customHeight="1" outlineLevel="1">
      <c r="A24" s="28" t="s">
        <v>369</v>
      </c>
      <c r="B24" s="29">
        <v>406</v>
      </c>
      <c r="C24" s="29">
        <v>50818053</v>
      </c>
      <c r="D24" s="29" t="s">
        <v>66</v>
      </c>
      <c r="E24" s="43">
        <v>50818053</v>
      </c>
      <c r="F24" s="85"/>
    </row>
    <row r="25" spans="1:6" s="5" customFormat="1" ht="24" hidden="1" customHeight="1" outlineLevel="1">
      <c r="A25" s="28" t="s">
        <v>370</v>
      </c>
      <c r="B25" s="29">
        <v>427</v>
      </c>
      <c r="C25" s="29">
        <v>58175759</v>
      </c>
      <c r="D25" s="29" t="s">
        <v>66</v>
      </c>
      <c r="E25" s="43">
        <v>58175759</v>
      </c>
      <c r="F25" s="85"/>
    </row>
    <row r="26" spans="1:6" s="5" customFormat="1" ht="15" customHeight="1" collapsed="1">
      <c r="A26" s="36" t="s">
        <v>516</v>
      </c>
      <c r="B26" s="37">
        <v>439</v>
      </c>
      <c r="C26" s="37">
        <v>66293929</v>
      </c>
      <c r="D26" s="37" t="s">
        <v>104</v>
      </c>
      <c r="E26" s="42">
        <v>66293929</v>
      </c>
      <c r="F26" s="85"/>
    </row>
    <row r="27" spans="1:6" s="5" customFormat="1" ht="19.5" customHeight="1">
      <c r="A27" s="28" t="s">
        <v>281</v>
      </c>
      <c r="B27" s="29">
        <v>458</v>
      </c>
      <c r="C27" s="29">
        <v>71657993</v>
      </c>
      <c r="D27" s="29" t="s">
        <v>104</v>
      </c>
      <c r="E27" s="43">
        <v>71657993</v>
      </c>
      <c r="F27" s="85"/>
    </row>
    <row r="28" spans="1:6" s="5" customFormat="1" ht="19.5" customHeight="1">
      <c r="A28" s="28" t="s">
        <v>92</v>
      </c>
      <c r="B28" s="29">
        <v>487</v>
      </c>
      <c r="C28" s="29">
        <v>75605931</v>
      </c>
      <c r="D28" s="29">
        <v>295530</v>
      </c>
      <c r="E28" s="43">
        <v>75901461</v>
      </c>
      <c r="F28" s="85"/>
    </row>
    <row r="29" spans="1:6" s="5" customFormat="1" ht="19.5" customHeight="1">
      <c r="A29" s="28" t="s">
        <v>93</v>
      </c>
      <c r="B29" s="29">
        <v>513</v>
      </c>
      <c r="C29" s="29">
        <v>71933820</v>
      </c>
      <c r="D29" s="29">
        <v>386530</v>
      </c>
      <c r="E29" s="43">
        <v>72320350</v>
      </c>
      <c r="F29" s="85"/>
    </row>
    <row r="30" spans="1:6" s="5" customFormat="1" ht="19.5" customHeight="1">
      <c r="A30" s="28" t="s">
        <v>94</v>
      </c>
      <c r="B30" s="29">
        <v>517</v>
      </c>
      <c r="C30" s="29">
        <v>75852188</v>
      </c>
      <c r="D30" s="29">
        <v>626264</v>
      </c>
      <c r="E30" s="43">
        <v>76498452</v>
      </c>
      <c r="F30" s="85"/>
    </row>
    <row r="31" spans="1:6" s="5" customFormat="1" ht="19.5" customHeight="1">
      <c r="A31" s="28" t="s">
        <v>218</v>
      </c>
      <c r="B31" s="29">
        <v>520</v>
      </c>
      <c r="C31" s="29">
        <v>75516974</v>
      </c>
      <c r="D31" s="29">
        <v>1570006</v>
      </c>
      <c r="E31" s="43">
        <v>77086980</v>
      </c>
      <c r="F31" s="85"/>
    </row>
    <row r="32" spans="1:6" s="5" customFormat="1" ht="19.5" customHeight="1">
      <c r="A32" s="28" t="s">
        <v>282</v>
      </c>
      <c r="B32" s="29">
        <v>524</v>
      </c>
      <c r="C32" s="29">
        <v>94886679</v>
      </c>
      <c r="D32" s="29">
        <v>1650250</v>
      </c>
      <c r="E32" s="43">
        <v>96536929</v>
      </c>
      <c r="F32" s="85"/>
    </row>
    <row r="33" spans="1:6" s="5" customFormat="1" ht="19.5" customHeight="1">
      <c r="A33" s="28" t="s">
        <v>283</v>
      </c>
      <c r="B33" s="29">
        <v>512</v>
      </c>
      <c r="C33" s="29">
        <v>79325559</v>
      </c>
      <c r="D33" s="29">
        <v>5555418</v>
      </c>
      <c r="E33" s="43">
        <v>84880977</v>
      </c>
      <c r="F33" s="85"/>
    </row>
    <row r="34" spans="1:6" s="5" customFormat="1" ht="19.5" customHeight="1">
      <c r="A34" s="28" t="s">
        <v>284</v>
      </c>
      <c r="B34" s="29">
        <v>516</v>
      </c>
      <c r="C34" s="29">
        <v>51349521</v>
      </c>
      <c r="D34" s="29">
        <v>11134723</v>
      </c>
      <c r="E34" s="43">
        <v>62484244</v>
      </c>
      <c r="F34" s="85"/>
    </row>
    <row r="35" spans="1:6" s="5" customFormat="1" ht="19.5" customHeight="1">
      <c r="A35" s="28" t="s">
        <v>285</v>
      </c>
      <c r="B35" s="29">
        <v>561</v>
      </c>
      <c r="C35" s="29">
        <v>54380938</v>
      </c>
      <c r="D35" s="29">
        <v>11585947</v>
      </c>
      <c r="E35" s="43">
        <v>65966885</v>
      </c>
      <c r="F35" s="85"/>
    </row>
    <row r="36" spans="1:6" ht="19.5" customHeight="1">
      <c r="A36" s="28" t="s">
        <v>430</v>
      </c>
      <c r="B36" s="29">
        <v>551</v>
      </c>
      <c r="C36" s="29">
        <v>55352599</v>
      </c>
      <c r="D36" s="29">
        <v>14431541</v>
      </c>
      <c r="E36" s="43">
        <v>69784140</v>
      </c>
    </row>
    <row r="37" spans="1:6" ht="19.5" customHeight="1">
      <c r="A37" s="28" t="s">
        <v>431</v>
      </c>
      <c r="B37" s="29">
        <v>562</v>
      </c>
      <c r="C37" s="29">
        <v>38305453</v>
      </c>
      <c r="D37" s="29">
        <v>15766916</v>
      </c>
      <c r="E37" s="43">
        <v>54072369</v>
      </c>
    </row>
    <row r="38" spans="1:6" ht="19.5" customHeight="1">
      <c r="A38" s="28" t="s">
        <v>432</v>
      </c>
      <c r="B38" s="29">
        <v>564</v>
      </c>
      <c r="C38" s="29">
        <v>46097921</v>
      </c>
      <c r="D38" s="29">
        <v>11058081</v>
      </c>
      <c r="E38" s="43">
        <v>57156002</v>
      </c>
    </row>
    <row r="39" spans="1:6" ht="19.5" customHeight="1">
      <c r="A39" s="28" t="s">
        <v>433</v>
      </c>
      <c r="B39" s="29">
        <v>552</v>
      </c>
      <c r="C39" s="29">
        <v>46537514</v>
      </c>
      <c r="D39" s="29">
        <v>11267346</v>
      </c>
      <c r="E39" s="43">
        <v>57804860</v>
      </c>
    </row>
    <row r="40" spans="1:6" ht="19.5" customHeight="1" thickBot="1">
      <c r="A40" s="32" t="s">
        <v>434</v>
      </c>
      <c r="B40" s="33">
        <v>525</v>
      </c>
      <c r="C40" s="33">
        <v>47176535</v>
      </c>
      <c r="D40" s="33">
        <v>9495110</v>
      </c>
      <c r="E40" s="44">
        <v>56671645</v>
      </c>
    </row>
    <row r="41" spans="1:6">
      <c r="B41" s="126"/>
      <c r="C41" s="126"/>
      <c r="D41" s="126"/>
      <c r="E41" s="124" t="s">
        <v>524</v>
      </c>
    </row>
    <row r="42" spans="1:6" ht="37.5" customHeight="1">
      <c r="A42" s="223" t="s">
        <v>618</v>
      </c>
      <c r="B42" s="223"/>
      <c r="C42" s="223"/>
      <c r="D42" s="223"/>
      <c r="E42" s="21"/>
    </row>
    <row r="43" spans="1:6" ht="22.5" customHeight="1" thickBot="1">
      <c r="B43"/>
    </row>
    <row r="44" spans="1:6" ht="14.25" customHeight="1">
      <c r="A44" s="217" t="s">
        <v>7</v>
      </c>
      <c r="B44" s="328" t="s">
        <v>53</v>
      </c>
      <c r="C44" s="353" t="s">
        <v>106</v>
      </c>
      <c r="D44" s="354"/>
      <c r="E44" s="355"/>
      <c r="F44" s="2"/>
    </row>
    <row r="45" spans="1:6" ht="13.5" customHeight="1">
      <c r="A45" s="218"/>
      <c r="B45" s="329"/>
      <c r="C45" s="24" t="s">
        <v>54</v>
      </c>
      <c r="D45" s="24" t="s">
        <v>55</v>
      </c>
      <c r="E45" s="27" t="s">
        <v>56</v>
      </c>
      <c r="F45" s="2"/>
    </row>
    <row r="46" spans="1:6" ht="7.5" customHeight="1">
      <c r="A46" s="15"/>
      <c r="B46" s="16" t="s">
        <v>14</v>
      </c>
      <c r="C46" s="16" t="s">
        <v>51</v>
      </c>
      <c r="D46" s="16" t="s">
        <v>51</v>
      </c>
      <c r="E46" s="23" t="s">
        <v>51</v>
      </c>
      <c r="F46" s="2"/>
    </row>
    <row r="47" spans="1:6" ht="15" hidden="1" customHeight="1" outlineLevel="1">
      <c r="A47" s="36" t="s">
        <v>98</v>
      </c>
      <c r="B47" s="37">
        <v>42</v>
      </c>
      <c r="C47" s="37">
        <v>68067</v>
      </c>
      <c r="D47" s="37">
        <v>127681</v>
      </c>
      <c r="E47" s="42">
        <v>195748</v>
      </c>
      <c r="F47" s="88"/>
    </row>
    <row r="48" spans="1:6" ht="19.5" hidden="1" customHeight="1" outlineLevel="1">
      <c r="A48" s="36" t="s">
        <v>107</v>
      </c>
      <c r="B48" s="37">
        <v>189</v>
      </c>
      <c r="C48" s="37">
        <v>267391</v>
      </c>
      <c r="D48" s="37">
        <v>253531</v>
      </c>
      <c r="E48" s="42">
        <v>520922</v>
      </c>
      <c r="F48" s="88"/>
    </row>
    <row r="49" spans="1:6" ht="19.5" hidden="1" customHeight="1" outlineLevel="1">
      <c r="A49" s="36" t="s">
        <v>99</v>
      </c>
      <c r="B49" s="37">
        <v>217</v>
      </c>
      <c r="C49" s="37">
        <v>1413201</v>
      </c>
      <c r="D49" s="37">
        <v>996897</v>
      </c>
      <c r="E49" s="42">
        <v>2410098</v>
      </c>
      <c r="F49" s="88"/>
    </row>
    <row r="50" spans="1:6" ht="19.5" hidden="1" customHeight="1" outlineLevel="1">
      <c r="A50" s="56" t="s">
        <v>108</v>
      </c>
      <c r="B50" s="57">
        <v>251</v>
      </c>
      <c r="C50" s="57">
        <v>1603197</v>
      </c>
      <c r="D50" s="57">
        <v>1067411</v>
      </c>
      <c r="E50" s="58">
        <v>2670608</v>
      </c>
      <c r="F50" s="88"/>
    </row>
    <row r="51" spans="1:6" ht="19.5" hidden="1" customHeight="1" outlineLevel="1">
      <c r="A51" s="36" t="s">
        <v>100</v>
      </c>
      <c r="B51" s="37">
        <v>254</v>
      </c>
      <c r="C51" s="37">
        <v>2336772</v>
      </c>
      <c r="D51" s="37">
        <v>1244079</v>
      </c>
      <c r="E51" s="42">
        <v>3580851</v>
      </c>
      <c r="F51" s="88"/>
    </row>
    <row r="52" spans="1:6" ht="19.5" hidden="1" customHeight="1" outlineLevel="1">
      <c r="A52" s="56" t="s">
        <v>109</v>
      </c>
      <c r="B52" s="57">
        <v>317</v>
      </c>
      <c r="C52" s="57">
        <v>2218194</v>
      </c>
      <c r="D52" s="57">
        <v>1564556</v>
      </c>
      <c r="E52" s="58">
        <v>3782750</v>
      </c>
      <c r="F52" s="88"/>
    </row>
    <row r="53" spans="1:6" ht="19.5" hidden="1" customHeight="1" outlineLevel="1">
      <c r="A53" s="36" t="s">
        <v>101</v>
      </c>
      <c r="B53" s="37">
        <v>281</v>
      </c>
      <c r="C53" s="37">
        <v>2754955</v>
      </c>
      <c r="D53" s="37">
        <v>1362666</v>
      </c>
      <c r="E53" s="42">
        <v>4117621</v>
      </c>
      <c r="F53" s="88"/>
    </row>
    <row r="54" spans="1:6" ht="19.5" hidden="1" customHeight="1" outlineLevel="1">
      <c r="A54" s="36" t="s">
        <v>110</v>
      </c>
      <c r="B54" s="37">
        <v>382</v>
      </c>
      <c r="C54" s="37">
        <v>3463692</v>
      </c>
      <c r="D54" s="37">
        <v>1719698</v>
      </c>
      <c r="E54" s="42">
        <v>5183390</v>
      </c>
      <c r="F54" s="88"/>
    </row>
    <row r="55" spans="1:6" ht="19.5" hidden="1" customHeight="1" outlineLevel="1">
      <c r="A55" s="36" t="s">
        <v>102</v>
      </c>
      <c r="B55" s="37">
        <v>462</v>
      </c>
      <c r="C55" s="37">
        <v>4998288</v>
      </c>
      <c r="D55" s="37">
        <v>2495353</v>
      </c>
      <c r="E55" s="42">
        <v>7493641</v>
      </c>
      <c r="F55" s="88"/>
    </row>
    <row r="56" spans="1:6" ht="19.5" hidden="1" customHeight="1" outlineLevel="1">
      <c r="A56" s="36" t="s">
        <v>111</v>
      </c>
      <c r="B56" s="37">
        <v>452</v>
      </c>
      <c r="C56" s="37">
        <v>6304910</v>
      </c>
      <c r="D56" s="37">
        <v>2951628</v>
      </c>
      <c r="E56" s="42">
        <v>9256538</v>
      </c>
      <c r="F56" s="88"/>
    </row>
    <row r="57" spans="1:6" ht="19.5" hidden="1" customHeight="1" outlineLevel="1">
      <c r="A57" s="36" t="s">
        <v>103</v>
      </c>
      <c r="B57" s="37">
        <v>510</v>
      </c>
      <c r="C57" s="37">
        <v>6924627</v>
      </c>
      <c r="D57" s="37">
        <v>3330178</v>
      </c>
      <c r="E57" s="42">
        <v>10254805</v>
      </c>
      <c r="F57" s="88"/>
    </row>
    <row r="58" spans="1:6" ht="19.5" hidden="1" customHeight="1" outlineLevel="1">
      <c r="A58" s="36" t="s">
        <v>112</v>
      </c>
      <c r="B58" s="37">
        <v>490</v>
      </c>
      <c r="C58" s="37">
        <v>6708174</v>
      </c>
      <c r="D58" s="37">
        <v>3482091</v>
      </c>
      <c r="E58" s="42">
        <v>10190265</v>
      </c>
      <c r="F58" s="88"/>
    </row>
    <row r="59" spans="1:6" ht="19.5" hidden="1" customHeight="1" outlineLevel="1">
      <c r="A59" s="36" t="s">
        <v>522</v>
      </c>
      <c r="B59" s="37">
        <v>515</v>
      </c>
      <c r="C59" s="37">
        <v>6878425</v>
      </c>
      <c r="D59" s="37">
        <v>4036924</v>
      </c>
      <c r="E59" s="42">
        <v>10915349</v>
      </c>
      <c r="F59" s="88"/>
    </row>
    <row r="60" spans="1:6" ht="19.5" hidden="1" customHeight="1" outlineLevel="1">
      <c r="A60" s="36" t="s">
        <v>113</v>
      </c>
      <c r="B60" s="37">
        <v>558</v>
      </c>
      <c r="C60" s="37">
        <v>6421739</v>
      </c>
      <c r="D60" s="37">
        <v>3676550</v>
      </c>
      <c r="E60" s="42">
        <v>10098289</v>
      </c>
      <c r="F60" s="88"/>
    </row>
    <row r="61" spans="1:6" ht="19.5" hidden="1" customHeight="1" outlineLevel="1">
      <c r="A61" s="36" t="s">
        <v>114</v>
      </c>
      <c r="B61" s="37">
        <v>554</v>
      </c>
      <c r="C61" s="37">
        <v>7226193</v>
      </c>
      <c r="D61" s="37">
        <v>3613406</v>
      </c>
      <c r="E61" s="42">
        <v>10839599</v>
      </c>
      <c r="F61" s="88"/>
    </row>
    <row r="62" spans="1:6" ht="19.5" hidden="1" customHeight="1" outlineLevel="1">
      <c r="A62" s="36" t="s">
        <v>115</v>
      </c>
      <c r="B62" s="37">
        <v>590</v>
      </c>
      <c r="C62" s="37">
        <v>5976521</v>
      </c>
      <c r="D62" s="37">
        <v>3363267</v>
      </c>
      <c r="E62" s="42">
        <v>9339788</v>
      </c>
      <c r="F62" s="88"/>
    </row>
    <row r="63" spans="1:6" ht="19.5" hidden="1" customHeight="1" outlineLevel="1">
      <c r="A63" s="36" t="s">
        <v>116</v>
      </c>
      <c r="B63" s="37">
        <v>439</v>
      </c>
      <c r="C63" s="37">
        <v>5867683</v>
      </c>
      <c r="D63" s="37">
        <v>3317170</v>
      </c>
      <c r="E63" s="42">
        <v>9184853</v>
      </c>
      <c r="F63" s="88"/>
    </row>
    <row r="64" spans="1:6" ht="19.5" hidden="1" customHeight="1" outlineLevel="1">
      <c r="A64" s="36" t="s">
        <v>117</v>
      </c>
      <c r="B64" s="37">
        <v>449</v>
      </c>
      <c r="C64" s="37">
        <v>7164213</v>
      </c>
      <c r="D64" s="37">
        <v>3983766</v>
      </c>
      <c r="E64" s="42">
        <v>11147979</v>
      </c>
      <c r="F64" s="88"/>
    </row>
    <row r="65" spans="1:6" ht="19.5" hidden="1" customHeight="1" outlineLevel="1">
      <c r="A65" s="36" t="s">
        <v>118</v>
      </c>
      <c r="B65" s="37">
        <v>447</v>
      </c>
      <c r="C65" s="37">
        <v>7827294</v>
      </c>
      <c r="D65" s="37">
        <v>3506232</v>
      </c>
      <c r="E65" s="42">
        <v>11333526</v>
      </c>
      <c r="F65" s="88"/>
    </row>
    <row r="66" spans="1:6" ht="19.5" hidden="1" customHeight="1" outlineLevel="1">
      <c r="A66" s="36" t="s">
        <v>119</v>
      </c>
      <c r="B66" s="37">
        <v>452</v>
      </c>
      <c r="C66" s="37">
        <v>7186992</v>
      </c>
      <c r="D66" s="37">
        <v>3797877</v>
      </c>
      <c r="E66" s="42">
        <v>10984869</v>
      </c>
      <c r="F66" s="88"/>
    </row>
    <row r="67" spans="1:6" ht="15" customHeight="1" collapsed="1">
      <c r="A67" s="36" t="s">
        <v>523</v>
      </c>
      <c r="B67" s="37">
        <v>456</v>
      </c>
      <c r="C67" s="37">
        <v>6568347</v>
      </c>
      <c r="D67" s="37">
        <v>5100634</v>
      </c>
      <c r="E67" s="42">
        <v>11668981</v>
      </c>
      <c r="F67" s="88"/>
    </row>
    <row r="68" spans="1:6" ht="19.5" customHeight="1">
      <c r="A68" s="36" t="s">
        <v>2</v>
      </c>
      <c r="B68" s="37">
        <v>472</v>
      </c>
      <c r="C68" s="37">
        <v>8833729</v>
      </c>
      <c r="D68" s="37">
        <v>7118579</v>
      </c>
      <c r="E68" s="42">
        <v>15952308</v>
      </c>
      <c r="F68" s="88"/>
    </row>
    <row r="69" spans="1:6" ht="19.5" customHeight="1">
      <c r="A69" s="36" t="s">
        <v>3</v>
      </c>
      <c r="B69" s="37">
        <v>515</v>
      </c>
      <c r="C69" s="37">
        <v>9012391</v>
      </c>
      <c r="D69" s="37">
        <v>6768688</v>
      </c>
      <c r="E69" s="42">
        <v>15781079</v>
      </c>
      <c r="F69" s="88"/>
    </row>
    <row r="70" spans="1:6" ht="19.5" customHeight="1">
      <c r="A70" s="36" t="s">
        <v>4</v>
      </c>
      <c r="B70" s="37">
        <v>550</v>
      </c>
      <c r="C70" s="37">
        <v>10724088</v>
      </c>
      <c r="D70" s="37">
        <v>8399700</v>
      </c>
      <c r="E70" s="42">
        <v>19123788</v>
      </c>
      <c r="F70" s="88"/>
    </row>
    <row r="71" spans="1:6" ht="19.5" customHeight="1">
      <c r="A71" s="36" t="s">
        <v>5</v>
      </c>
      <c r="B71" s="37">
        <v>532</v>
      </c>
      <c r="C71" s="37">
        <v>9669807</v>
      </c>
      <c r="D71" s="37">
        <v>8194801</v>
      </c>
      <c r="E71" s="42">
        <v>17864608</v>
      </c>
      <c r="F71" s="88"/>
    </row>
    <row r="72" spans="1:6" ht="19.5" customHeight="1">
      <c r="A72" s="36" t="s">
        <v>269</v>
      </c>
      <c r="B72" s="37">
        <v>538</v>
      </c>
      <c r="C72" s="37">
        <v>10033954</v>
      </c>
      <c r="D72" s="37">
        <v>8153007</v>
      </c>
      <c r="E72" s="42">
        <v>18186961</v>
      </c>
      <c r="F72" s="88"/>
    </row>
    <row r="73" spans="1:6" ht="19.5" customHeight="1">
      <c r="A73" s="36" t="s">
        <v>246</v>
      </c>
      <c r="B73" s="37">
        <v>543</v>
      </c>
      <c r="C73" s="37">
        <v>10707486</v>
      </c>
      <c r="D73" s="37">
        <v>9442004</v>
      </c>
      <c r="E73" s="42">
        <v>20149490</v>
      </c>
      <c r="F73" s="88"/>
    </row>
    <row r="74" spans="1:6" ht="19.5" customHeight="1">
      <c r="A74" s="36" t="s">
        <v>247</v>
      </c>
      <c r="B74" s="37">
        <v>571</v>
      </c>
      <c r="C74" s="37">
        <v>10297778</v>
      </c>
      <c r="D74" s="37">
        <v>9441215</v>
      </c>
      <c r="E74" s="42">
        <v>19738993</v>
      </c>
      <c r="F74" s="88"/>
    </row>
    <row r="75" spans="1:6" ht="19.5" customHeight="1">
      <c r="A75" s="36" t="s">
        <v>248</v>
      </c>
      <c r="B75" s="37">
        <v>682</v>
      </c>
      <c r="C75" s="37">
        <v>13455090</v>
      </c>
      <c r="D75" s="37">
        <v>7378439</v>
      </c>
      <c r="E75" s="42">
        <v>20833529</v>
      </c>
      <c r="F75" s="88"/>
    </row>
    <row r="76" spans="1:6" ht="19.5" customHeight="1">
      <c r="A76" s="36" t="s">
        <v>249</v>
      </c>
      <c r="B76" s="37">
        <v>719</v>
      </c>
      <c r="C76" s="37">
        <v>11940823</v>
      </c>
      <c r="D76" s="37">
        <v>7336990</v>
      </c>
      <c r="E76" s="42">
        <v>19277813</v>
      </c>
      <c r="F76" s="88"/>
    </row>
    <row r="77" spans="1:6" ht="19.5" customHeight="1">
      <c r="A77" s="36" t="s">
        <v>521</v>
      </c>
      <c r="B77" s="37">
        <v>712</v>
      </c>
      <c r="C77" s="37">
        <v>11558259</v>
      </c>
      <c r="D77" s="37">
        <v>7393457</v>
      </c>
      <c r="E77" s="42">
        <v>18951716</v>
      </c>
      <c r="F77" s="88"/>
    </row>
    <row r="78" spans="1:6" ht="19.5" customHeight="1">
      <c r="A78" s="36" t="s">
        <v>520</v>
      </c>
      <c r="B78" s="37">
        <v>710</v>
      </c>
      <c r="C78" s="37">
        <v>11465931</v>
      </c>
      <c r="D78" s="37">
        <v>5804295</v>
      </c>
      <c r="E78" s="42">
        <v>17270226</v>
      </c>
      <c r="F78" s="88"/>
    </row>
    <row r="79" spans="1:6" ht="19.5" customHeight="1">
      <c r="A79" s="36" t="s">
        <v>519</v>
      </c>
      <c r="B79" s="37">
        <v>717</v>
      </c>
      <c r="C79" s="37">
        <v>9049818</v>
      </c>
      <c r="D79" s="37">
        <v>4157511</v>
      </c>
      <c r="E79" s="42">
        <v>13207329</v>
      </c>
      <c r="F79" s="88"/>
    </row>
    <row r="80" spans="1:6" ht="19.5" customHeight="1">
      <c r="A80" s="36" t="s">
        <v>518</v>
      </c>
      <c r="B80" s="37">
        <v>739</v>
      </c>
      <c r="C80" s="37">
        <v>10768960</v>
      </c>
      <c r="D80" s="37">
        <v>978763</v>
      </c>
      <c r="E80" s="42">
        <v>11747723</v>
      </c>
      <c r="F80" s="88"/>
    </row>
    <row r="81" spans="1:6" ht="19.5" customHeight="1" thickBot="1">
      <c r="A81" s="64" t="s">
        <v>517</v>
      </c>
      <c r="B81" s="66">
        <v>727</v>
      </c>
      <c r="C81" s="66">
        <v>10496200</v>
      </c>
      <c r="D81" s="66">
        <v>973569</v>
      </c>
      <c r="E81" s="67">
        <v>11469769</v>
      </c>
      <c r="F81" s="88"/>
    </row>
    <row r="82" spans="1:6" ht="18" customHeight="1">
      <c r="A82" s="356" t="s">
        <v>652</v>
      </c>
      <c r="B82" s="357"/>
      <c r="C82" s="357"/>
      <c r="D82" s="357"/>
      <c r="E82" s="357"/>
    </row>
    <row r="83" spans="1:6" ht="16.5" customHeight="1">
      <c r="A83" s="216" t="s">
        <v>270</v>
      </c>
      <c r="B83" s="216"/>
      <c r="C83" s="216"/>
      <c r="D83" s="216"/>
      <c r="E83" s="216"/>
    </row>
    <row r="84" spans="1:6">
      <c r="A84" s="9"/>
      <c r="B84" s="6"/>
      <c r="C84" s="11"/>
      <c r="D84" s="6"/>
      <c r="E84" s="11"/>
    </row>
    <row r="85" spans="1:6">
      <c r="A85" s="9"/>
      <c r="B85" s="6"/>
      <c r="C85" s="11"/>
      <c r="D85" s="6"/>
      <c r="E85" s="11"/>
    </row>
    <row r="86" spans="1:6">
      <c r="A86" s="9"/>
      <c r="B86" s="6"/>
      <c r="C86" s="11"/>
      <c r="D86" s="6"/>
      <c r="E86" s="11"/>
    </row>
    <row r="87" spans="1:6">
      <c r="A87" s="9"/>
      <c r="B87" s="6"/>
      <c r="C87" s="11"/>
      <c r="D87" s="6"/>
      <c r="E87" s="11"/>
    </row>
    <row r="88" spans="1:6">
      <c r="A88" s="216"/>
      <c r="B88" s="216"/>
      <c r="C88" s="216"/>
      <c r="D88" s="216"/>
      <c r="E88" s="216"/>
    </row>
  </sheetData>
  <mergeCells count="11">
    <mergeCell ref="A1:D1"/>
    <mergeCell ref="A88:E88"/>
    <mergeCell ref="C3:E3"/>
    <mergeCell ref="A3:A4"/>
    <mergeCell ref="B3:B4"/>
    <mergeCell ref="A42:D42"/>
    <mergeCell ref="A44:A45"/>
    <mergeCell ref="B44:B45"/>
    <mergeCell ref="C44:E44"/>
    <mergeCell ref="A82:E82"/>
    <mergeCell ref="A83:E83"/>
  </mergeCells>
  <phoneticPr fontId="5"/>
  <pageMargins left="0.78740157480314965" right="0.78740157480314965" top="0.78740157480314965" bottom="0.59055118110236227" header="0.51181102362204722" footer="0.31496062992125984"/>
  <pageSetup paperSize="9" firstPageNumber="148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63" zoomScaleNormal="100" zoomScaleSheetLayoutView="100" workbookViewId="0">
      <selection activeCell="H66" sqref="H66"/>
    </sheetView>
  </sheetViews>
  <sheetFormatPr defaultRowHeight="13.5" outlineLevelRow="1"/>
  <cols>
    <col min="1" max="1" width="13.375" customWidth="1"/>
    <col min="2" max="4" width="8.625" customWidth="1"/>
    <col min="5" max="5" width="12.5" customWidth="1"/>
    <col min="6" max="6" width="13.75" customWidth="1"/>
    <col min="7" max="7" width="21.625" customWidth="1"/>
  </cols>
  <sheetData>
    <row r="1" spans="1:7" ht="22.5" customHeight="1">
      <c r="A1" s="361" t="s">
        <v>619</v>
      </c>
      <c r="B1" s="361"/>
      <c r="C1" s="361"/>
      <c r="D1" s="361"/>
      <c r="E1" s="361"/>
      <c r="F1" s="361"/>
      <c r="G1" s="21"/>
    </row>
    <row r="2" spans="1:7" ht="22.5" customHeight="1" thickBot="1">
      <c r="A2" s="68"/>
      <c r="B2" s="68"/>
      <c r="C2" s="68"/>
      <c r="D2" s="68"/>
      <c r="E2" s="68"/>
      <c r="F2" s="68"/>
      <c r="G2" s="21"/>
    </row>
    <row r="3" spans="1:7" ht="14.25" customHeight="1">
      <c r="A3" s="69"/>
      <c r="B3" s="358" t="s">
        <v>172</v>
      </c>
      <c r="C3" s="359"/>
      <c r="D3" s="360"/>
      <c r="E3" s="71"/>
      <c r="F3" s="71"/>
      <c r="G3" s="72"/>
    </row>
    <row r="4" spans="1:7">
      <c r="A4" s="70" t="s">
        <v>62</v>
      </c>
      <c r="B4" s="52" t="s">
        <v>120</v>
      </c>
      <c r="C4" s="52" t="s">
        <v>121</v>
      </c>
      <c r="D4" s="329" t="s">
        <v>56</v>
      </c>
      <c r="E4" s="106" t="s">
        <v>170</v>
      </c>
      <c r="F4" s="106" t="s">
        <v>43</v>
      </c>
      <c r="G4" s="26" t="s">
        <v>171</v>
      </c>
    </row>
    <row r="5" spans="1:7">
      <c r="A5" s="61"/>
      <c r="B5" s="14" t="s">
        <v>122</v>
      </c>
      <c r="C5" s="14" t="s">
        <v>122</v>
      </c>
      <c r="D5" s="329"/>
      <c r="E5" s="53"/>
      <c r="F5" s="53"/>
      <c r="G5" s="54"/>
    </row>
    <row r="6" spans="1:7" ht="7.5" customHeight="1">
      <c r="A6" s="15"/>
      <c r="B6" s="16" t="s">
        <v>186</v>
      </c>
      <c r="C6" s="16" t="s">
        <v>50</v>
      </c>
      <c r="D6" s="16" t="s">
        <v>123</v>
      </c>
      <c r="E6" s="16" t="s">
        <v>124</v>
      </c>
      <c r="F6" s="16" t="s">
        <v>52</v>
      </c>
      <c r="G6" s="73"/>
    </row>
    <row r="7" spans="1:7" ht="12.75" hidden="1" customHeight="1" outlineLevel="1">
      <c r="A7" s="62"/>
      <c r="B7" s="57"/>
      <c r="C7" s="57"/>
      <c r="D7" s="57"/>
      <c r="E7" s="57">
        <v>60000</v>
      </c>
      <c r="F7" s="57"/>
      <c r="G7" s="26"/>
    </row>
    <row r="8" spans="1:7" ht="12.75" hidden="1" customHeight="1" outlineLevel="1">
      <c r="A8" s="36" t="s">
        <v>371</v>
      </c>
      <c r="B8" s="37">
        <v>188</v>
      </c>
      <c r="C8" s="37">
        <v>375</v>
      </c>
      <c r="D8" s="37">
        <v>563</v>
      </c>
      <c r="E8" s="37">
        <v>72000</v>
      </c>
      <c r="F8" s="37">
        <v>34108000</v>
      </c>
      <c r="G8" s="77" t="s">
        <v>125</v>
      </c>
    </row>
    <row r="9" spans="1:7" ht="12.75" hidden="1" customHeight="1" outlineLevel="1">
      <c r="A9" s="63"/>
      <c r="B9" s="65"/>
      <c r="C9" s="65"/>
      <c r="D9" s="65"/>
      <c r="E9" s="65">
        <v>60000</v>
      </c>
      <c r="F9" s="65"/>
      <c r="G9" s="78"/>
    </row>
    <row r="10" spans="1:7" ht="12.75" hidden="1" customHeight="1" outlineLevel="1">
      <c r="A10" s="36" t="s">
        <v>126</v>
      </c>
      <c r="B10" s="37">
        <v>194</v>
      </c>
      <c r="C10" s="37">
        <v>375</v>
      </c>
      <c r="D10" s="37">
        <v>569</v>
      </c>
      <c r="E10" s="37">
        <v>72000</v>
      </c>
      <c r="F10" s="37">
        <v>36431000</v>
      </c>
      <c r="G10" s="77" t="s">
        <v>127</v>
      </c>
    </row>
    <row r="11" spans="1:7" ht="12.75" hidden="1" customHeight="1" outlineLevel="1">
      <c r="A11" s="63"/>
      <c r="B11" s="65"/>
      <c r="C11" s="65"/>
      <c r="D11" s="65"/>
      <c r="E11" s="65">
        <v>60000</v>
      </c>
      <c r="F11" s="65"/>
      <c r="G11" s="78"/>
    </row>
    <row r="12" spans="1:7" ht="12.75" hidden="1" customHeight="1" outlineLevel="1">
      <c r="A12" s="36" t="s">
        <v>128</v>
      </c>
      <c r="B12" s="37">
        <v>221</v>
      </c>
      <c r="C12" s="37">
        <v>347</v>
      </c>
      <c r="D12" s="37">
        <v>568</v>
      </c>
      <c r="E12" s="37">
        <v>78000</v>
      </c>
      <c r="F12" s="37">
        <v>37603500</v>
      </c>
      <c r="G12" s="77" t="s">
        <v>129</v>
      </c>
    </row>
    <row r="13" spans="1:7" ht="12.75" hidden="1" customHeight="1" outlineLevel="1">
      <c r="A13" s="63"/>
      <c r="B13" s="65"/>
      <c r="C13" s="65"/>
      <c r="D13" s="65"/>
      <c r="E13" s="65">
        <v>60000</v>
      </c>
      <c r="F13" s="65"/>
      <c r="G13" s="78"/>
    </row>
    <row r="14" spans="1:7" ht="12.75" hidden="1" customHeight="1" outlineLevel="1">
      <c r="A14" s="36" t="s">
        <v>130</v>
      </c>
      <c r="B14" s="37">
        <v>194</v>
      </c>
      <c r="C14" s="37">
        <v>334</v>
      </c>
      <c r="D14" s="37">
        <v>528</v>
      </c>
      <c r="E14" s="37">
        <v>84000</v>
      </c>
      <c r="F14" s="37">
        <v>36183000</v>
      </c>
      <c r="G14" s="77" t="s">
        <v>131</v>
      </c>
    </row>
    <row r="15" spans="1:7" ht="12.75" hidden="1" customHeight="1" outlineLevel="1">
      <c r="A15" s="63"/>
      <c r="B15" s="65"/>
      <c r="C15" s="65"/>
      <c r="D15" s="65"/>
      <c r="E15" s="65">
        <v>60000</v>
      </c>
      <c r="F15" s="65"/>
      <c r="G15" s="78"/>
    </row>
    <row r="16" spans="1:7" ht="12.75" hidden="1" customHeight="1" outlineLevel="1">
      <c r="A16" s="36" t="s">
        <v>132</v>
      </c>
      <c r="B16" s="37">
        <v>219</v>
      </c>
      <c r="C16" s="37">
        <v>310</v>
      </c>
      <c r="D16" s="37">
        <v>529</v>
      </c>
      <c r="E16" s="37">
        <v>84000</v>
      </c>
      <c r="F16" s="37">
        <v>35480000</v>
      </c>
      <c r="G16" s="77" t="s">
        <v>133</v>
      </c>
    </row>
    <row r="17" spans="1:7" ht="12.75" hidden="1" customHeight="1" outlineLevel="1">
      <c r="A17" s="63"/>
      <c r="B17" s="65"/>
      <c r="C17" s="65"/>
      <c r="D17" s="65"/>
      <c r="E17" s="65">
        <v>60000</v>
      </c>
      <c r="F17" s="65"/>
      <c r="G17" s="78"/>
    </row>
    <row r="18" spans="1:7" ht="12.75" hidden="1" customHeight="1" outlineLevel="1">
      <c r="A18" s="36" t="s">
        <v>134</v>
      </c>
      <c r="B18" s="37">
        <v>221</v>
      </c>
      <c r="C18" s="37">
        <v>311</v>
      </c>
      <c r="D18" s="37">
        <v>532</v>
      </c>
      <c r="E18" s="37">
        <v>84000</v>
      </c>
      <c r="F18" s="37">
        <v>31508000</v>
      </c>
      <c r="G18" s="77" t="s">
        <v>135</v>
      </c>
    </row>
    <row r="19" spans="1:7" ht="12.75" hidden="1" customHeight="1" outlineLevel="1">
      <c r="A19" s="63"/>
      <c r="B19" s="65"/>
      <c r="C19" s="65"/>
      <c r="D19" s="65"/>
      <c r="E19" s="65">
        <v>60000</v>
      </c>
      <c r="F19" s="65"/>
      <c r="G19" s="78"/>
    </row>
    <row r="20" spans="1:7" ht="12.75" hidden="1" customHeight="1" outlineLevel="1">
      <c r="A20" s="36" t="s">
        <v>136</v>
      </c>
      <c r="B20" s="37">
        <v>221</v>
      </c>
      <c r="C20" s="37">
        <v>338</v>
      </c>
      <c r="D20" s="37">
        <v>559</v>
      </c>
      <c r="E20" s="37">
        <v>84000</v>
      </c>
      <c r="F20" s="37">
        <v>39524000</v>
      </c>
      <c r="G20" s="77" t="s">
        <v>137</v>
      </c>
    </row>
    <row r="21" spans="1:7" ht="12.75" hidden="1" customHeight="1" outlineLevel="1">
      <c r="A21" s="63"/>
      <c r="B21" s="65"/>
      <c r="C21" s="65"/>
      <c r="D21" s="65"/>
      <c r="E21" s="65">
        <v>60000</v>
      </c>
      <c r="F21" s="65"/>
      <c r="G21" s="78"/>
    </row>
    <row r="22" spans="1:7" ht="12.75" hidden="1" customHeight="1" outlineLevel="1">
      <c r="A22" s="36" t="s">
        <v>138</v>
      </c>
      <c r="B22" s="37">
        <v>223</v>
      </c>
      <c r="C22" s="37">
        <v>293</v>
      </c>
      <c r="D22" s="37">
        <v>516</v>
      </c>
      <c r="E22" s="37">
        <v>84000</v>
      </c>
      <c r="F22" s="37">
        <v>37639000</v>
      </c>
      <c r="G22" s="77" t="s">
        <v>139</v>
      </c>
    </row>
    <row r="23" spans="1:7" ht="12.75" hidden="1" customHeight="1" outlineLevel="1">
      <c r="A23" s="63" t="s">
        <v>251</v>
      </c>
      <c r="B23" s="65"/>
      <c r="C23" s="65"/>
      <c r="D23" s="65"/>
      <c r="E23" s="65">
        <v>60000</v>
      </c>
      <c r="F23" s="65"/>
      <c r="G23" s="78" t="s">
        <v>140</v>
      </c>
    </row>
    <row r="24" spans="1:7" ht="12.75" hidden="1" customHeight="1" outlineLevel="1">
      <c r="A24" s="36" t="s">
        <v>252</v>
      </c>
      <c r="B24" s="37">
        <v>217</v>
      </c>
      <c r="C24" s="37">
        <v>364</v>
      </c>
      <c r="D24" s="37">
        <v>581</v>
      </c>
      <c r="E24" s="37">
        <v>20000</v>
      </c>
      <c r="F24" s="37">
        <v>36107500</v>
      </c>
      <c r="G24" s="77" t="s">
        <v>141</v>
      </c>
    </row>
    <row r="25" spans="1:7" ht="12.75" hidden="1" customHeight="1" outlineLevel="1">
      <c r="A25" s="63"/>
      <c r="B25" s="65"/>
      <c r="C25" s="65"/>
      <c r="D25" s="65"/>
      <c r="E25" s="65">
        <v>60000</v>
      </c>
      <c r="F25" s="65"/>
      <c r="G25" s="78" t="s">
        <v>142</v>
      </c>
    </row>
    <row r="26" spans="1:7" ht="12.75" hidden="1" customHeight="1" outlineLevel="1">
      <c r="A26" s="36" t="s">
        <v>143</v>
      </c>
      <c r="B26" s="37">
        <v>236</v>
      </c>
      <c r="C26" s="37">
        <v>363</v>
      </c>
      <c r="D26" s="37">
        <v>599</v>
      </c>
      <c r="E26" s="37">
        <v>30000</v>
      </c>
      <c r="F26" s="37">
        <v>31300000</v>
      </c>
      <c r="G26" s="77" t="s">
        <v>144</v>
      </c>
    </row>
    <row r="27" spans="1:7" ht="12.75" hidden="1" customHeight="1" outlineLevel="1">
      <c r="A27" s="63"/>
      <c r="B27" s="65"/>
      <c r="C27" s="65"/>
      <c r="D27" s="65"/>
      <c r="E27" s="65">
        <v>60000</v>
      </c>
      <c r="F27" s="65"/>
      <c r="G27" s="78"/>
    </row>
    <row r="28" spans="1:7" ht="12.75" hidden="1" customHeight="1" outlineLevel="1">
      <c r="A28" s="36" t="s">
        <v>145</v>
      </c>
      <c r="B28" s="37">
        <v>252</v>
      </c>
      <c r="C28" s="37">
        <v>310</v>
      </c>
      <c r="D28" s="37">
        <v>562</v>
      </c>
      <c r="E28" s="37">
        <v>30000</v>
      </c>
      <c r="F28" s="37">
        <v>28460000</v>
      </c>
      <c r="G28" s="77" t="s">
        <v>146</v>
      </c>
    </row>
    <row r="29" spans="1:7" ht="12.75" hidden="1" customHeight="1" outlineLevel="1">
      <c r="A29" s="63"/>
      <c r="B29" s="65"/>
      <c r="C29" s="65"/>
      <c r="D29" s="65"/>
      <c r="E29" s="65">
        <v>60000</v>
      </c>
      <c r="F29" s="65"/>
      <c r="G29" s="78"/>
    </row>
    <row r="30" spans="1:7" ht="12.75" hidden="1" customHeight="1" outlineLevel="1">
      <c r="A30" s="36" t="s">
        <v>525</v>
      </c>
      <c r="B30" s="37">
        <v>250</v>
      </c>
      <c r="C30" s="37">
        <v>286</v>
      </c>
      <c r="D30" s="37">
        <v>536</v>
      </c>
      <c r="E30" s="37">
        <v>30000</v>
      </c>
      <c r="F30" s="37">
        <v>27462500</v>
      </c>
      <c r="G30" s="77" t="s">
        <v>147</v>
      </c>
    </row>
    <row r="31" spans="1:7" ht="12.75" hidden="1" customHeight="1" outlineLevel="1">
      <c r="A31" s="63"/>
      <c r="B31" s="65"/>
      <c r="C31" s="65"/>
      <c r="D31" s="65"/>
      <c r="E31" s="65">
        <v>60000</v>
      </c>
      <c r="F31" s="65"/>
      <c r="G31" s="78"/>
    </row>
    <row r="32" spans="1:7" ht="12.75" hidden="1" customHeight="1" outlineLevel="1">
      <c r="A32" s="36" t="s">
        <v>148</v>
      </c>
      <c r="B32" s="37">
        <v>239</v>
      </c>
      <c r="C32" s="37">
        <v>265</v>
      </c>
      <c r="D32" s="37">
        <v>504</v>
      </c>
      <c r="E32" s="37">
        <v>30000</v>
      </c>
      <c r="F32" s="37">
        <v>26562500</v>
      </c>
      <c r="G32" s="77" t="s">
        <v>149</v>
      </c>
    </row>
    <row r="33" spans="1:7" ht="12.75" hidden="1" customHeight="1" outlineLevel="1">
      <c r="A33" s="63"/>
      <c r="B33" s="65"/>
      <c r="C33" s="65"/>
      <c r="D33" s="65"/>
      <c r="E33" s="65">
        <v>65000</v>
      </c>
      <c r="F33" s="65"/>
      <c r="G33" s="78" t="s">
        <v>150</v>
      </c>
    </row>
    <row r="34" spans="1:7" ht="12.75" hidden="1" customHeight="1" outlineLevel="1">
      <c r="A34" s="36" t="s">
        <v>151</v>
      </c>
      <c r="B34" s="37">
        <v>162</v>
      </c>
      <c r="C34" s="37">
        <v>171</v>
      </c>
      <c r="D34" s="37">
        <v>308</v>
      </c>
      <c r="E34" s="37">
        <v>32500</v>
      </c>
      <c r="F34" s="37">
        <v>25907500</v>
      </c>
      <c r="G34" s="77" t="s">
        <v>152</v>
      </c>
    </row>
    <row r="35" spans="1:7" ht="12.75" hidden="1" customHeight="1" outlineLevel="1">
      <c r="A35" s="63"/>
      <c r="B35" s="65"/>
      <c r="C35" s="65"/>
      <c r="D35" s="65"/>
      <c r="E35" s="65">
        <v>120000</v>
      </c>
      <c r="F35" s="65"/>
      <c r="G35" s="78"/>
    </row>
    <row r="36" spans="1:7" ht="12.75" hidden="1" customHeight="1" outlineLevel="1">
      <c r="A36" s="36" t="s">
        <v>153</v>
      </c>
      <c r="B36" s="37">
        <v>275</v>
      </c>
      <c r="C36" s="37">
        <v>104</v>
      </c>
      <c r="D36" s="37">
        <v>379</v>
      </c>
      <c r="E36" s="37">
        <v>60000</v>
      </c>
      <c r="F36" s="37">
        <v>38652500</v>
      </c>
      <c r="G36" s="77" t="s">
        <v>154</v>
      </c>
    </row>
    <row r="37" spans="1:7" ht="12.75" hidden="1" customHeight="1" outlineLevel="1">
      <c r="A37" s="63"/>
      <c r="B37" s="65"/>
      <c r="C37" s="65"/>
      <c r="D37" s="65"/>
      <c r="E37" s="65">
        <v>120000</v>
      </c>
      <c r="F37" s="65"/>
      <c r="G37" s="78"/>
    </row>
    <row r="38" spans="1:7" ht="12.75" hidden="1" customHeight="1" outlineLevel="1">
      <c r="A38" s="36" t="s">
        <v>155</v>
      </c>
      <c r="B38" s="37">
        <v>235</v>
      </c>
      <c r="C38" s="37">
        <v>86</v>
      </c>
      <c r="D38" s="37">
        <v>341</v>
      </c>
      <c r="E38" s="37">
        <v>60000</v>
      </c>
      <c r="F38" s="37">
        <v>32367500</v>
      </c>
      <c r="G38" s="77" t="s">
        <v>156</v>
      </c>
    </row>
    <row r="39" spans="1:7" ht="12.75" hidden="1" customHeight="1" outlineLevel="1">
      <c r="A39" s="63"/>
      <c r="B39" s="65"/>
      <c r="C39" s="65"/>
      <c r="D39" s="65"/>
      <c r="E39" s="65">
        <v>120000</v>
      </c>
      <c r="F39" s="65"/>
      <c r="G39" s="78"/>
    </row>
    <row r="40" spans="1:7" ht="12.75" hidden="1" customHeight="1" outlineLevel="1">
      <c r="A40" s="36" t="s">
        <v>157</v>
      </c>
      <c r="B40" s="37">
        <v>243</v>
      </c>
      <c r="C40" s="37">
        <v>69</v>
      </c>
      <c r="D40" s="37">
        <v>312</v>
      </c>
      <c r="E40" s="37">
        <v>60000</v>
      </c>
      <c r="F40" s="37">
        <v>25765000</v>
      </c>
      <c r="G40" s="77" t="s">
        <v>158</v>
      </c>
    </row>
    <row r="41" spans="1:7" ht="12.75" hidden="1" customHeight="1" outlineLevel="1">
      <c r="A41" s="63"/>
      <c r="B41" s="65"/>
      <c r="C41" s="65"/>
      <c r="D41" s="65"/>
      <c r="E41" s="65">
        <v>120000</v>
      </c>
      <c r="F41" s="65"/>
      <c r="G41" s="78"/>
    </row>
    <row r="42" spans="1:7" ht="12.75" hidden="1" customHeight="1" outlineLevel="1">
      <c r="A42" s="36" t="s">
        <v>159</v>
      </c>
      <c r="B42" s="37">
        <v>236</v>
      </c>
      <c r="C42" s="37">
        <v>63</v>
      </c>
      <c r="D42" s="37">
        <v>299</v>
      </c>
      <c r="E42" s="37">
        <v>60000</v>
      </c>
      <c r="F42" s="37">
        <v>24720000</v>
      </c>
      <c r="G42" s="77" t="s">
        <v>160</v>
      </c>
    </row>
    <row r="43" spans="1:7" ht="12.75" hidden="1" customHeight="1" outlineLevel="1">
      <c r="A43" s="63"/>
      <c r="B43" s="65"/>
      <c r="C43" s="65"/>
      <c r="D43" s="65"/>
      <c r="E43" s="65">
        <v>120000</v>
      </c>
      <c r="F43" s="65"/>
      <c r="G43" s="78"/>
    </row>
    <row r="44" spans="1:7" ht="12.75" hidden="1" customHeight="1" outlineLevel="1">
      <c r="A44" s="36" t="s">
        <v>161</v>
      </c>
      <c r="B44" s="37">
        <v>231</v>
      </c>
      <c r="C44" s="37">
        <v>66</v>
      </c>
      <c r="D44" s="37">
        <v>297</v>
      </c>
      <c r="E44" s="37">
        <v>60000</v>
      </c>
      <c r="F44" s="37">
        <v>23105000</v>
      </c>
      <c r="G44" s="77" t="s">
        <v>162</v>
      </c>
    </row>
    <row r="45" spans="1:7" ht="13.5" customHeight="1" collapsed="1">
      <c r="A45" s="62"/>
      <c r="B45" s="57"/>
      <c r="C45" s="57"/>
      <c r="D45" s="57"/>
      <c r="E45" s="57">
        <v>120000</v>
      </c>
      <c r="F45" s="57"/>
      <c r="G45" s="26"/>
    </row>
    <row r="46" spans="1:7" ht="13.5" customHeight="1">
      <c r="A46" s="36" t="s">
        <v>443</v>
      </c>
      <c r="B46" s="37">
        <v>240</v>
      </c>
      <c r="C46" s="37">
        <v>61</v>
      </c>
      <c r="D46" s="37">
        <v>301</v>
      </c>
      <c r="E46" s="37">
        <v>60000</v>
      </c>
      <c r="F46" s="37">
        <v>21820000</v>
      </c>
      <c r="G46" s="77" t="s">
        <v>163</v>
      </c>
    </row>
    <row r="47" spans="1:7" ht="13.5" customHeight="1">
      <c r="A47" s="63"/>
      <c r="B47" s="65"/>
      <c r="C47" s="65"/>
      <c r="D47" s="65"/>
      <c r="E47" s="65">
        <v>120000</v>
      </c>
      <c r="F47" s="65"/>
      <c r="G47" s="78"/>
    </row>
    <row r="48" spans="1:7" ht="13.5" customHeight="1">
      <c r="A48" s="36" t="s">
        <v>38</v>
      </c>
      <c r="B48" s="37">
        <v>243</v>
      </c>
      <c r="C48" s="37">
        <v>60</v>
      </c>
      <c r="D48" s="37">
        <v>303</v>
      </c>
      <c r="E48" s="37">
        <v>60000</v>
      </c>
      <c r="F48" s="37">
        <v>21180000</v>
      </c>
      <c r="G48" s="77" t="s">
        <v>164</v>
      </c>
    </row>
    <row r="49" spans="1:7" ht="13.5" customHeight="1">
      <c r="A49" s="63"/>
      <c r="B49" s="65"/>
      <c r="C49" s="65"/>
      <c r="D49" s="65"/>
      <c r="E49" s="65">
        <v>120000</v>
      </c>
      <c r="F49" s="65"/>
      <c r="G49" s="78"/>
    </row>
    <row r="50" spans="1:7" ht="13.5" customHeight="1">
      <c r="A50" s="36" t="s">
        <v>39</v>
      </c>
      <c r="B50" s="37">
        <v>248</v>
      </c>
      <c r="C50" s="37">
        <v>65</v>
      </c>
      <c r="D50" s="37">
        <v>313</v>
      </c>
      <c r="E50" s="37">
        <v>60000</v>
      </c>
      <c r="F50" s="37">
        <v>21510000</v>
      </c>
      <c r="G50" s="77" t="s">
        <v>165</v>
      </c>
    </row>
    <row r="51" spans="1:7" ht="13.5" customHeight="1">
      <c r="A51" s="63"/>
      <c r="B51" s="65"/>
      <c r="C51" s="65"/>
      <c r="D51" s="65"/>
      <c r="E51" s="65">
        <v>120000</v>
      </c>
      <c r="F51" s="65"/>
      <c r="G51" s="78" t="s">
        <v>166</v>
      </c>
    </row>
    <row r="52" spans="1:7" ht="13.5" customHeight="1">
      <c r="A52" s="36" t="s">
        <v>59</v>
      </c>
      <c r="B52" s="37">
        <v>556</v>
      </c>
      <c r="C52" s="37">
        <v>148</v>
      </c>
      <c r="D52" s="37">
        <v>704</v>
      </c>
      <c r="E52" s="37">
        <v>60000</v>
      </c>
      <c r="F52" s="37">
        <v>39385000</v>
      </c>
      <c r="G52" s="77" t="s">
        <v>167</v>
      </c>
    </row>
    <row r="53" spans="1:7" ht="13.5" customHeight="1">
      <c r="A53" s="63"/>
      <c r="B53" s="65"/>
      <c r="C53" s="65"/>
      <c r="D53" s="65"/>
      <c r="E53" s="65">
        <v>120000</v>
      </c>
      <c r="F53" s="65"/>
      <c r="G53" s="78" t="s">
        <v>168</v>
      </c>
    </row>
    <row r="54" spans="1:7" ht="13.5" customHeight="1">
      <c r="A54" s="36" t="s">
        <v>40</v>
      </c>
      <c r="B54" s="37">
        <v>594</v>
      </c>
      <c r="C54" s="37">
        <v>204</v>
      </c>
      <c r="D54" s="37">
        <v>798</v>
      </c>
      <c r="E54" s="37">
        <v>60000</v>
      </c>
      <c r="F54" s="37">
        <v>52770000</v>
      </c>
      <c r="G54" s="77" t="s">
        <v>169</v>
      </c>
    </row>
    <row r="55" spans="1:7" ht="13.5" customHeight="1">
      <c r="A55" s="74"/>
      <c r="B55" s="76"/>
      <c r="C55" s="76"/>
      <c r="D55" s="76"/>
      <c r="E55" s="65">
        <v>120000</v>
      </c>
      <c r="F55" s="76"/>
      <c r="G55" s="93"/>
    </row>
    <row r="56" spans="1:7" ht="13.5" customHeight="1">
      <c r="A56" s="75" t="s">
        <v>250</v>
      </c>
      <c r="B56" s="37">
        <v>585</v>
      </c>
      <c r="C56" s="37">
        <v>228</v>
      </c>
      <c r="D56" s="37">
        <v>813</v>
      </c>
      <c r="E56" s="37">
        <v>60000</v>
      </c>
      <c r="F56" s="37">
        <v>52715000</v>
      </c>
      <c r="G56" s="94" t="s">
        <v>391</v>
      </c>
    </row>
    <row r="57" spans="1:7" ht="13.5" customHeight="1">
      <c r="A57" s="63"/>
      <c r="B57" s="65"/>
      <c r="C57" s="65"/>
      <c r="D57" s="65"/>
      <c r="E57" s="65">
        <v>120000</v>
      </c>
      <c r="F57" s="65"/>
      <c r="G57" s="95"/>
    </row>
    <row r="58" spans="1:7" ht="13.5" customHeight="1">
      <c r="A58" s="36" t="s">
        <v>271</v>
      </c>
      <c r="B58" s="37">
        <v>592</v>
      </c>
      <c r="C58" s="37">
        <v>275</v>
      </c>
      <c r="D58" s="37">
        <v>867</v>
      </c>
      <c r="E58" s="37">
        <v>60000</v>
      </c>
      <c r="F58" s="37">
        <v>55510000</v>
      </c>
      <c r="G58" s="77" t="s">
        <v>392</v>
      </c>
    </row>
    <row r="59" spans="1:7" ht="13.5" customHeight="1">
      <c r="A59" s="63"/>
      <c r="B59" s="65"/>
      <c r="C59" s="65"/>
      <c r="D59" s="65"/>
      <c r="E59" s="65">
        <v>120000</v>
      </c>
      <c r="F59" s="65"/>
      <c r="G59" s="78" t="s">
        <v>393</v>
      </c>
    </row>
    <row r="60" spans="1:7" ht="13.5" customHeight="1">
      <c r="A60" s="36" t="s">
        <v>253</v>
      </c>
      <c r="B60" s="37">
        <v>818</v>
      </c>
      <c r="C60" s="37">
        <v>383</v>
      </c>
      <c r="D60" s="37">
        <v>1201</v>
      </c>
      <c r="E60" s="37">
        <v>60000</v>
      </c>
      <c r="F60" s="37">
        <v>74610000</v>
      </c>
      <c r="G60" s="77" t="s">
        <v>541</v>
      </c>
    </row>
    <row r="61" spans="1:7" ht="13.5" customHeight="1">
      <c r="A61" s="63"/>
      <c r="B61" s="65"/>
      <c r="C61" s="65"/>
      <c r="D61" s="65"/>
      <c r="E61" s="65">
        <v>120000</v>
      </c>
      <c r="F61" s="65"/>
      <c r="G61" s="95"/>
    </row>
    <row r="62" spans="1:7" ht="13.5" customHeight="1">
      <c r="A62" s="36" t="s">
        <v>254</v>
      </c>
      <c r="B62" s="37">
        <v>814</v>
      </c>
      <c r="C62" s="37">
        <v>394</v>
      </c>
      <c r="D62" s="37">
        <v>1208</v>
      </c>
      <c r="E62" s="37">
        <v>60000</v>
      </c>
      <c r="F62" s="37">
        <v>77680000</v>
      </c>
      <c r="G62" s="77" t="s">
        <v>394</v>
      </c>
    </row>
    <row r="63" spans="1:7" ht="13.5" customHeight="1">
      <c r="A63" s="63"/>
      <c r="B63" s="65"/>
      <c r="C63" s="65"/>
      <c r="D63" s="65"/>
      <c r="E63" s="65">
        <v>120000</v>
      </c>
      <c r="F63" s="65"/>
      <c r="G63" s="78" t="s">
        <v>395</v>
      </c>
    </row>
    <row r="64" spans="1:7" ht="13.5" customHeight="1">
      <c r="A64" s="36" t="s">
        <v>540</v>
      </c>
      <c r="B64" s="37">
        <v>1058</v>
      </c>
      <c r="C64" s="37">
        <v>533</v>
      </c>
      <c r="D64" s="37">
        <v>1591</v>
      </c>
      <c r="E64" s="37">
        <v>60000</v>
      </c>
      <c r="F64" s="37">
        <v>100770000</v>
      </c>
      <c r="G64" s="77" t="s">
        <v>542</v>
      </c>
    </row>
    <row r="65" spans="1:7" ht="13.5" customHeight="1">
      <c r="A65" s="63"/>
      <c r="B65" s="65"/>
      <c r="C65" s="65"/>
      <c r="D65" s="65"/>
      <c r="E65" s="65">
        <v>120000</v>
      </c>
      <c r="F65" s="65"/>
      <c r="G65" s="78" t="s">
        <v>646</v>
      </c>
    </row>
    <row r="66" spans="1:7" ht="13.5" customHeight="1">
      <c r="A66" s="36" t="s">
        <v>645</v>
      </c>
      <c r="B66" s="37">
        <v>1048</v>
      </c>
      <c r="C66" s="37">
        <v>506</v>
      </c>
      <c r="D66" s="37">
        <v>1554</v>
      </c>
      <c r="E66" s="37">
        <v>60000</v>
      </c>
      <c r="F66" s="37">
        <v>117775000</v>
      </c>
      <c r="G66" s="77" t="s">
        <v>647</v>
      </c>
    </row>
    <row r="67" spans="1:7" s="189" customFormat="1" ht="13.5" customHeight="1">
      <c r="A67" s="186"/>
      <c r="B67" s="187"/>
      <c r="C67" s="187"/>
      <c r="D67" s="187"/>
      <c r="E67" s="187">
        <v>120000</v>
      </c>
      <c r="F67" s="187"/>
      <c r="G67" s="188"/>
    </row>
    <row r="68" spans="1:7" s="189" customFormat="1" ht="13.5" customHeight="1">
      <c r="A68" s="190" t="s">
        <v>526</v>
      </c>
      <c r="B68" s="191">
        <v>1060</v>
      </c>
      <c r="C68" s="191">
        <v>486</v>
      </c>
      <c r="D68" s="191">
        <v>1546</v>
      </c>
      <c r="E68" s="191">
        <v>60000</v>
      </c>
      <c r="F68" s="191">
        <v>118900000</v>
      </c>
      <c r="G68" s="192" t="s">
        <v>527</v>
      </c>
    </row>
    <row r="69" spans="1:7" s="189" customFormat="1" ht="13.5" customHeight="1">
      <c r="A69" s="186"/>
      <c r="B69" s="187"/>
      <c r="C69" s="187"/>
      <c r="D69" s="187"/>
      <c r="E69" s="187">
        <v>120000</v>
      </c>
      <c r="F69" s="187"/>
      <c r="G69" s="188"/>
    </row>
    <row r="70" spans="1:7" s="189" customFormat="1" ht="13.5" customHeight="1">
      <c r="A70" s="190" t="s">
        <v>528</v>
      </c>
      <c r="B70" s="191">
        <v>1064</v>
      </c>
      <c r="C70" s="191">
        <v>462</v>
      </c>
      <c r="D70" s="191">
        <v>1526</v>
      </c>
      <c r="E70" s="191">
        <v>60000</v>
      </c>
      <c r="F70" s="191">
        <v>118515000</v>
      </c>
      <c r="G70" s="192" t="s">
        <v>529</v>
      </c>
    </row>
    <row r="71" spans="1:7" s="189" customFormat="1" ht="13.5" customHeight="1">
      <c r="A71" s="186"/>
      <c r="B71" s="193" t="s">
        <v>530</v>
      </c>
      <c r="C71" s="187"/>
      <c r="D71" s="187"/>
      <c r="E71" s="187">
        <v>120000</v>
      </c>
      <c r="F71" s="187"/>
      <c r="G71" s="188"/>
    </row>
    <row r="72" spans="1:7" s="189" customFormat="1" ht="13.5" customHeight="1">
      <c r="A72" s="194"/>
      <c r="B72" s="195">
        <v>1072</v>
      </c>
      <c r="C72" s="195">
        <v>467</v>
      </c>
      <c r="D72" s="195">
        <v>1539</v>
      </c>
      <c r="E72" s="195">
        <v>60000</v>
      </c>
      <c r="F72" s="195">
        <v>19900000</v>
      </c>
      <c r="G72" s="196" t="s">
        <v>531</v>
      </c>
    </row>
    <row r="73" spans="1:7" s="189" customFormat="1" ht="13.5" customHeight="1">
      <c r="A73" s="194"/>
      <c r="B73" s="193" t="s">
        <v>532</v>
      </c>
      <c r="C73" s="187"/>
      <c r="D73" s="187"/>
      <c r="E73" s="187"/>
      <c r="F73" s="187"/>
      <c r="G73" s="188" t="s">
        <v>533</v>
      </c>
    </row>
    <row r="74" spans="1:7" s="189" customFormat="1" ht="13.5" customHeight="1">
      <c r="A74" s="190" t="s">
        <v>534</v>
      </c>
      <c r="B74" s="191">
        <v>1365</v>
      </c>
      <c r="C74" s="191">
        <v>695</v>
      </c>
      <c r="D74" s="191">
        <v>2060</v>
      </c>
      <c r="E74" s="191">
        <v>156000</v>
      </c>
      <c r="F74" s="191">
        <v>259363000</v>
      </c>
      <c r="G74" s="197" t="s">
        <v>535</v>
      </c>
    </row>
    <row r="75" spans="1:7" s="189" customFormat="1" ht="13.5" customHeight="1">
      <c r="A75" s="186"/>
      <c r="B75" s="187"/>
      <c r="C75" s="187"/>
      <c r="D75" s="187"/>
      <c r="E75" s="187">
        <v>156000</v>
      </c>
      <c r="F75" s="187"/>
      <c r="G75" s="188"/>
    </row>
    <row r="76" spans="1:7" s="189" customFormat="1" ht="13.5" customHeight="1">
      <c r="A76" s="194"/>
      <c r="B76" s="195"/>
      <c r="C76" s="195"/>
      <c r="D76" s="195"/>
      <c r="E76" s="198" t="s">
        <v>539</v>
      </c>
      <c r="F76" s="195"/>
      <c r="G76" s="196" t="s">
        <v>536</v>
      </c>
    </row>
    <row r="77" spans="1:7" s="189" customFormat="1" ht="13.5" customHeight="1">
      <c r="A77" s="194"/>
      <c r="B77" s="195"/>
      <c r="C77" s="195"/>
      <c r="D77" s="195"/>
      <c r="E77" s="187">
        <v>120000</v>
      </c>
      <c r="F77" s="195"/>
      <c r="G77" s="199" t="s">
        <v>538</v>
      </c>
    </row>
    <row r="78" spans="1:7" s="189" customFormat="1" ht="13.5" customHeight="1" thickBot="1">
      <c r="A78" s="200" t="s">
        <v>537</v>
      </c>
      <c r="B78" s="201">
        <v>1351</v>
      </c>
      <c r="C78" s="201">
        <v>680</v>
      </c>
      <c r="D78" s="201">
        <v>2031</v>
      </c>
      <c r="E78" s="201">
        <v>180000</v>
      </c>
      <c r="F78" s="201">
        <v>297551000</v>
      </c>
      <c r="G78" s="202"/>
    </row>
    <row r="79" spans="1:7" s="189" customFormat="1" ht="18.75" customHeight="1">
      <c r="A79" s="128" t="s">
        <v>620</v>
      </c>
    </row>
    <row r="80" spans="1:7" s="189" customFormat="1" ht="18.75" customHeight="1">
      <c r="A80" s="203" t="s">
        <v>621</v>
      </c>
    </row>
    <row r="81" spans="1:7" s="189" customFormat="1" ht="18.75" customHeight="1">
      <c r="A81" s="203" t="s">
        <v>543</v>
      </c>
    </row>
    <row r="82" spans="1:7" s="189" customFormat="1">
      <c r="G82" s="22" t="s">
        <v>270</v>
      </c>
    </row>
    <row r="83" spans="1:7" s="189" customFormat="1"/>
    <row r="84" spans="1:7" ht="18" customHeight="1">
      <c r="B84" s="22"/>
      <c r="C84" s="22"/>
      <c r="D84" s="22"/>
      <c r="E84" s="22"/>
      <c r="F84" s="22"/>
      <c r="G84" s="22"/>
    </row>
  </sheetData>
  <mergeCells count="3">
    <mergeCell ref="B3:D3"/>
    <mergeCell ref="D4:D5"/>
    <mergeCell ref="A1:F1"/>
  </mergeCells>
  <phoneticPr fontId="5"/>
  <pageMargins left="0.78740157480314965" right="0.78740157480314965" top="0.78740157480314965" bottom="0.59055118110236227" header="0.51181102362204722" footer="0.31496062992125984"/>
  <pageSetup paperSize="9" firstPageNumber="149" orientation="portrait" useFirstPageNumber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topLeftCell="A32" zoomScaleNormal="100" zoomScaleSheetLayoutView="100" workbookViewId="0">
      <selection activeCell="H42" sqref="H42"/>
    </sheetView>
  </sheetViews>
  <sheetFormatPr defaultRowHeight="13.5" outlineLevelRow="1"/>
  <cols>
    <col min="1" max="1" width="11.125" customWidth="1"/>
    <col min="2" max="2" width="8.125" customWidth="1"/>
    <col min="3" max="5" width="12.25" customWidth="1"/>
    <col min="6" max="6" width="11.125" customWidth="1"/>
    <col min="7" max="7" width="8.625" customWidth="1"/>
    <col min="8" max="8" width="11.375" customWidth="1"/>
    <col min="9" max="9" width="11.625" bestFit="1" customWidth="1"/>
  </cols>
  <sheetData>
    <row r="1" spans="1:8" ht="22.5" customHeight="1">
      <c r="A1" s="178" t="s">
        <v>622</v>
      </c>
      <c r="B1" s="178"/>
      <c r="C1" s="178"/>
      <c r="D1" s="178"/>
      <c r="E1" s="178"/>
      <c r="F1" s="21"/>
    </row>
    <row r="2" spans="1:8" ht="22.5" customHeight="1" thickBot="1"/>
    <row r="3" spans="1:8" ht="13.5" customHeight="1">
      <c r="A3" s="79"/>
      <c r="B3" s="45"/>
      <c r="C3" s="362" t="s">
        <v>106</v>
      </c>
      <c r="D3" s="363"/>
      <c r="E3" s="364"/>
      <c r="F3" s="362" t="s">
        <v>176</v>
      </c>
      <c r="G3" s="363"/>
      <c r="H3" s="371"/>
    </row>
    <row r="4" spans="1:8" ht="13.5" customHeight="1">
      <c r="A4" s="368" t="s">
        <v>105</v>
      </c>
      <c r="B4" s="90" t="s">
        <v>173</v>
      </c>
      <c r="C4" s="365"/>
      <c r="D4" s="366"/>
      <c r="E4" s="367"/>
      <c r="F4" s="365" t="s">
        <v>258</v>
      </c>
      <c r="G4" s="366"/>
      <c r="H4" s="372"/>
    </row>
    <row r="5" spans="1:8" ht="13.5" customHeight="1">
      <c r="A5" s="368"/>
      <c r="B5" s="90" t="s">
        <v>48</v>
      </c>
      <c r="C5" s="50" t="s">
        <v>255</v>
      </c>
      <c r="D5" s="50" t="s">
        <v>232</v>
      </c>
      <c r="E5" s="369" t="s">
        <v>56</v>
      </c>
      <c r="F5" s="50" t="s">
        <v>255</v>
      </c>
      <c r="G5" s="50" t="s">
        <v>174</v>
      </c>
      <c r="H5" s="373" t="s">
        <v>56</v>
      </c>
    </row>
    <row r="6" spans="1:8" ht="13.5" customHeight="1">
      <c r="A6" s="80"/>
      <c r="B6" s="46"/>
      <c r="C6" s="51" t="s">
        <v>256</v>
      </c>
      <c r="D6" s="51" t="s">
        <v>257</v>
      </c>
      <c r="E6" s="370"/>
      <c r="F6" s="51" t="s">
        <v>256</v>
      </c>
      <c r="G6" s="51" t="s">
        <v>49</v>
      </c>
      <c r="H6" s="374"/>
    </row>
    <row r="7" spans="1:8" ht="7.5" customHeight="1">
      <c r="A7" s="81"/>
      <c r="B7" s="16" t="s">
        <v>14</v>
      </c>
      <c r="C7" s="16" t="s">
        <v>25</v>
      </c>
      <c r="D7" s="16" t="s">
        <v>25</v>
      </c>
      <c r="E7" s="16" t="s">
        <v>25</v>
      </c>
      <c r="F7" s="16" t="s">
        <v>175</v>
      </c>
      <c r="G7" s="16" t="s">
        <v>124</v>
      </c>
      <c r="H7" s="204" t="s">
        <v>175</v>
      </c>
    </row>
    <row r="8" spans="1:8" ht="15" hidden="1" customHeight="1" outlineLevel="1">
      <c r="A8" s="36" t="s">
        <v>544</v>
      </c>
      <c r="B8" s="37">
        <v>2609</v>
      </c>
      <c r="C8" s="37">
        <v>8611738</v>
      </c>
      <c r="D8" s="37">
        <v>10063653</v>
      </c>
      <c r="E8" s="37">
        <v>18675391</v>
      </c>
      <c r="F8" s="37">
        <v>194928</v>
      </c>
      <c r="G8" s="37" t="s">
        <v>23</v>
      </c>
      <c r="H8" s="205">
        <v>194928</v>
      </c>
    </row>
    <row r="9" spans="1:8" ht="19.5" hidden="1" customHeight="1" outlineLevel="1">
      <c r="A9" s="36" t="s">
        <v>545</v>
      </c>
      <c r="B9" s="37">
        <v>2587</v>
      </c>
      <c r="C9" s="37">
        <v>12580745</v>
      </c>
      <c r="D9" s="37">
        <v>24592526</v>
      </c>
      <c r="E9" s="37">
        <v>37173271</v>
      </c>
      <c r="F9" s="37">
        <v>355053</v>
      </c>
      <c r="G9" s="37" t="s">
        <v>23</v>
      </c>
      <c r="H9" s="206">
        <v>355053</v>
      </c>
    </row>
    <row r="10" spans="1:8" ht="19.5" hidden="1" customHeight="1" outlineLevel="1">
      <c r="A10" s="36" t="s">
        <v>128</v>
      </c>
      <c r="B10" s="37">
        <v>2526</v>
      </c>
      <c r="C10" s="37">
        <v>10990402</v>
      </c>
      <c r="D10" s="37">
        <v>24584689</v>
      </c>
      <c r="E10" s="37">
        <v>35575091</v>
      </c>
      <c r="F10" s="37">
        <v>107271</v>
      </c>
      <c r="G10" s="37" t="s">
        <v>23</v>
      </c>
      <c r="H10" s="206">
        <v>107271</v>
      </c>
    </row>
    <row r="11" spans="1:8" ht="19.5" hidden="1" customHeight="1" outlineLevel="1">
      <c r="A11" s="36" t="s">
        <v>130</v>
      </c>
      <c r="B11" s="37">
        <v>2373</v>
      </c>
      <c r="C11" s="37">
        <v>10209142</v>
      </c>
      <c r="D11" s="37">
        <v>25663426</v>
      </c>
      <c r="E11" s="37">
        <v>35872568</v>
      </c>
      <c r="F11" s="37">
        <v>65942</v>
      </c>
      <c r="G11" s="37" t="s">
        <v>23</v>
      </c>
      <c r="H11" s="206">
        <v>65942</v>
      </c>
    </row>
    <row r="12" spans="1:8" ht="19.5" hidden="1" customHeight="1" outlineLevel="1">
      <c r="A12" s="36" t="s">
        <v>132</v>
      </c>
      <c r="B12" s="37">
        <v>2406</v>
      </c>
      <c r="C12" s="37">
        <v>13454457</v>
      </c>
      <c r="D12" s="37">
        <v>28520176</v>
      </c>
      <c r="E12" s="37">
        <v>41974633</v>
      </c>
      <c r="F12" s="37">
        <v>125402</v>
      </c>
      <c r="G12" s="37" t="s">
        <v>23</v>
      </c>
      <c r="H12" s="206">
        <v>125402</v>
      </c>
    </row>
    <row r="13" spans="1:8" ht="19.5" hidden="1" customHeight="1" outlineLevel="1">
      <c r="A13" s="36" t="s">
        <v>134</v>
      </c>
      <c r="B13" s="37">
        <v>2301</v>
      </c>
      <c r="C13" s="37">
        <v>14712940</v>
      </c>
      <c r="D13" s="37">
        <v>26834830</v>
      </c>
      <c r="E13" s="37">
        <v>41547770</v>
      </c>
      <c r="F13" s="37">
        <v>117789</v>
      </c>
      <c r="G13" s="37" t="s">
        <v>23</v>
      </c>
      <c r="H13" s="206">
        <v>117789</v>
      </c>
    </row>
    <row r="14" spans="1:8" ht="19.5" hidden="1" customHeight="1" outlineLevel="1">
      <c r="A14" s="36" t="s">
        <v>136</v>
      </c>
      <c r="B14" s="37">
        <v>2276</v>
      </c>
      <c r="C14" s="37">
        <v>13531979</v>
      </c>
      <c r="D14" s="37">
        <v>25751524</v>
      </c>
      <c r="E14" s="37">
        <v>39283503</v>
      </c>
      <c r="F14" s="37">
        <v>117996</v>
      </c>
      <c r="G14" s="37" t="s">
        <v>23</v>
      </c>
      <c r="H14" s="206">
        <v>117996</v>
      </c>
    </row>
    <row r="15" spans="1:8" ht="19.5" hidden="1" customHeight="1" outlineLevel="1">
      <c r="A15" s="36" t="s">
        <v>138</v>
      </c>
      <c r="B15" s="37">
        <v>2228</v>
      </c>
      <c r="C15" s="37">
        <v>15529352</v>
      </c>
      <c r="D15" s="37">
        <v>27950942</v>
      </c>
      <c r="E15" s="37">
        <v>43480294</v>
      </c>
      <c r="F15" s="37">
        <v>46689</v>
      </c>
      <c r="G15" s="37" t="s">
        <v>23</v>
      </c>
      <c r="H15" s="206">
        <v>46689</v>
      </c>
    </row>
    <row r="16" spans="1:8" ht="19.5" hidden="1" customHeight="1" outlineLevel="1">
      <c r="A16" s="36" t="s">
        <v>546</v>
      </c>
      <c r="B16" s="37">
        <v>2124</v>
      </c>
      <c r="C16" s="37">
        <v>15512768</v>
      </c>
      <c r="D16" s="37">
        <v>27391348</v>
      </c>
      <c r="E16" s="37">
        <v>42904116</v>
      </c>
      <c r="F16" s="37">
        <v>209955</v>
      </c>
      <c r="G16" s="37" t="s">
        <v>23</v>
      </c>
      <c r="H16" s="206">
        <v>209955</v>
      </c>
    </row>
    <row r="17" spans="1:8" ht="19.5" hidden="1" customHeight="1" outlineLevel="1">
      <c r="A17" s="36" t="s">
        <v>143</v>
      </c>
      <c r="B17" s="37">
        <v>1994</v>
      </c>
      <c r="C17" s="37">
        <v>14214479</v>
      </c>
      <c r="D17" s="37">
        <v>28832379</v>
      </c>
      <c r="E17" s="37">
        <v>43046858</v>
      </c>
      <c r="F17" s="37">
        <v>94445</v>
      </c>
      <c r="G17" s="37" t="s">
        <v>23</v>
      </c>
      <c r="H17" s="206">
        <v>94445</v>
      </c>
    </row>
    <row r="18" spans="1:8" ht="19.5" hidden="1" customHeight="1" outlineLevel="1">
      <c r="A18" s="36" t="s">
        <v>145</v>
      </c>
      <c r="B18" s="37">
        <v>2069</v>
      </c>
      <c r="C18" s="37">
        <v>14975239</v>
      </c>
      <c r="D18" s="37">
        <v>32379985</v>
      </c>
      <c r="E18" s="37">
        <v>47355224</v>
      </c>
      <c r="F18" s="37">
        <v>183932</v>
      </c>
      <c r="G18" s="37" t="s">
        <v>23</v>
      </c>
      <c r="H18" s="206">
        <v>183932</v>
      </c>
    </row>
    <row r="19" spans="1:8" ht="19.5" hidden="1" customHeight="1" outlineLevel="1">
      <c r="A19" s="36" t="s">
        <v>547</v>
      </c>
      <c r="B19" s="37">
        <v>1872</v>
      </c>
      <c r="C19" s="37">
        <v>13934057</v>
      </c>
      <c r="D19" s="37">
        <v>34879947</v>
      </c>
      <c r="E19" s="37">
        <v>48814004</v>
      </c>
      <c r="F19" s="37">
        <v>228189</v>
      </c>
      <c r="G19" s="37" t="s">
        <v>23</v>
      </c>
      <c r="H19" s="206">
        <v>228189</v>
      </c>
    </row>
    <row r="20" spans="1:8" ht="19.5" hidden="1" customHeight="1" outlineLevel="1">
      <c r="A20" s="36" t="s">
        <v>548</v>
      </c>
      <c r="B20" s="37">
        <v>1792</v>
      </c>
      <c r="C20" s="37">
        <v>14855124</v>
      </c>
      <c r="D20" s="37">
        <v>36356508</v>
      </c>
      <c r="E20" s="37">
        <v>51211632</v>
      </c>
      <c r="F20" s="37">
        <v>220771</v>
      </c>
      <c r="G20" s="37" t="s">
        <v>23</v>
      </c>
      <c r="H20" s="206">
        <v>220771</v>
      </c>
    </row>
    <row r="21" spans="1:8" ht="19.5" hidden="1" customHeight="1" outlineLevel="1">
      <c r="A21" s="36" t="s">
        <v>151</v>
      </c>
      <c r="B21" s="37">
        <v>1685</v>
      </c>
      <c r="C21" s="37">
        <v>13719959</v>
      </c>
      <c r="D21" s="37">
        <v>37016298</v>
      </c>
      <c r="E21" s="37">
        <v>50736257</v>
      </c>
      <c r="F21" s="37">
        <v>109524</v>
      </c>
      <c r="G21" s="37" t="s">
        <v>23</v>
      </c>
      <c r="H21" s="206">
        <v>109524</v>
      </c>
    </row>
    <row r="22" spans="1:8" ht="19.5" hidden="1" customHeight="1" outlineLevel="1">
      <c r="A22" s="36" t="s">
        <v>153</v>
      </c>
      <c r="B22" s="37">
        <v>1627</v>
      </c>
      <c r="C22" s="37">
        <v>15414255</v>
      </c>
      <c r="D22" s="37">
        <v>35409038</v>
      </c>
      <c r="E22" s="37">
        <v>50823293</v>
      </c>
      <c r="F22" s="37">
        <v>118173</v>
      </c>
      <c r="G22" s="37" t="s">
        <v>23</v>
      </c>
      <c r="H22" s="206">
        <v>118173</v>
      </c>
    </row>
    <row r="23" spans="1:8" ht="19.5" hidden="1" customHeight="1" outlineLevel="1">
      <c r="A23" s="36" t="s">
        <v>155</v>
      </c>
      <c r="B23" s="37">
        <v>1538</v>
      </c>
      <c r="C23" s="37">
        <v>13717120</v>
      </c>
      <c r="D23" s="37">
        <v>32770188</v>
      </c>
      <c r="E23" s="37">
        <v>46487308</v>
      </c>
      <c r="F23" s="37">
        <v>230633</v>
      </c>
      <c r="G23" s="37" t="s">
        <v>23</v>
      </c>
      <c r="H23" s="206">
        <v>230633</v>
      </c>
    </row>
    <row r="24" spans="1:8" ht="19.5" hidden="1" customHeight="1" outlineLevel="1">
      <c r="A24" s="36" t="s">
        <v>157</v>
      </c>
      <c r="B24" s="37">
        <v>1482</v>
      </c>
      <c r="C24" s="37">
        <v>14907394</v>
      </c>
      <c r="D24" s="37">
        <v>34639387</v>
      </c>
      <c r="E24" s="37">
        <v>49546781</v>
      </c>
      <c r="F24" s="37">
        <v>69179</v>
      </c>
      <c r="G24" s="37" t="s">
        <v>23</v>
      </c>
      <c r="H24" s="206">
        <v>69179</v>
      </c>
    </row>
    <row r="25" spans="1:8" ht="19.5" hidden="1" customHeight="1" outlineLevel="1">
      <c r="A25" s="36" t="s">
        <v>159</v>
      </c>
      <c r="B25" s="37">
        <v>1387</v>
      </c>
      <c r="C25" s="37">
        <v>17893953</v>
      </c>
      <c r="D25" s="37">
        <v>33035262</v>
      </c>
      <c r="E25" s="37">
        <v>50929215</v>
      </c>
      <c r="F25" s="37">
        <v>15102</v>
      </c>
      <c r="G25" s="37" t="s">
        <v>23</v>
      </c>
      <c r="H25" s="206">
        <v>15102</v>
      </c>
    </row>
    <row r="26" spans="1:8" ht="19.5" hidden="1" customHeight="1" outlineLevel="1">
      <c r="A26" s="36" t="s">
        <v>161</v>
      </c>
      <c r="B26" s="37">
        <v>1285</v>
      </c>
      <c r="C26" s="37">
        <v>19201706</v>
      </c>
      <c r="D26" s="37">
        <v>34249627</v>
      </c>
      <c r="E26" s="37">
        <v>53451333</v>
      </c>
      <c r="F26" s="37">
        <v>35446</v>
      </c>
      <c r="G26" s="37" t="s">
        <v>23</v>
      </c>
      <c r="H26" s="208">
        <v>35446</v>
      </c>
    </row>
    <row r="27" spans="1:8" ht="26.25" customHeight="1" collapsed="1">
      <c r="A27" s="36" t="s">
        <v>443</v>
      </c>
      <c r="B27" s="37">
        <v>1343</v>
      </c>
      <c r="C27" s="37">
        <v>16938170</v>
      </c>
      <c r="D27" s="37">
        <v>36191896</v>
      </c>
      <c r="E27" s="37">
        <v>53130066</v>
      </c>
      <c r="F27" s="37">
        <v>123246</v>
      </c>
      <c r="G27" s="37" t="s">
        <v>624</v>
      </c>
      <c r="H27" s="205">
        <v>123246</v>
      </c>
    </row>
    <row r="28" spans="1:8" ht="26.25" customHeight="1">
      <c r="A28" s="36" t="s">
        <v>549</v>
      </c>
      <c r="B28" s="37">
        <v>1318</v>
      </c>
      <c r="C28" s="37">
        <v>22453547</v>
      </c>
      <c r="D28" s="37">
        <v>39908447</v>
      </c>
      <c r="E28" s="37">
        <v>62361994</v>
      </c>
      <c r="F28" s="37">
        <v>36117</v>
      </c>
      <c r="G28" s="37" t="s">
        <v>624</v>
      </c>
      <c r="H28" s="206">
        <v>36117</v>
      </c>
    </row>
    <row r="29" spans="1:8" ht="26.25" customHeight="1">
      <c r="A29" s="36" t="s">
        <v>550</v>
      </c>
      <c r="B29" s="37">
        <v>1224</v>
      </c>
      <c r="C29" s="37">
        <v>24739764</v>
      </c>
      <c r="D29" s="37">
        <v>40480040</v>
      </c>
      <c r="E29" s="37">
        <v>65219804</v>
      </c>
      <c r="F29" s="37">
        <v>300956</v>
      </c>
      <c r="G29" s="37" t="s">
        <v>624</v>
      </c>
      <c r="H29" s="206">
        <v>300956</v>
      </c>
    </row>
    <row r="30" spans="1:8" ht="26.25" customHeight="1">
      <c r="A30" s="36" t="s">
        <v>551</v>
      </c>
      <c r="B30" s="37">
        <v>1265</v>
      </c>
      <c r="C30" s="37">
        <v>30920553</v>
      </c>
      <c r="D30" s="37">
        <v>30813831</v>
      </c>
      <c r="E30" s="37">
        <v>61734384</v>
      </c>
      <c r="F30" s="37">
        <v>107032</v>
      </c>
      <c r="G30" s="37" t="s">
        <v>624</v>
      </c>
      <c r="H30" s="206">
        <v>107032</v>
      </c>
    </row>
    <row r="31" spans="1:8" ht="26.25" customHeight="1">
      <c r="A31" s="36" t="s">
        <v>552</v>
      </c>
      <c r="B31" s="37">
        <v>1245</v>
      </c>
      <c r="C31" s="37">
        <v>29908671</v>
      </c>
      <c r="D31" s="37">
        <v>30637931</v>
      </c>
      <c r="E31" s="37">
        <v>60546602</v>
      </c>
      <c r="F31" s="37">
        <v>64996</v>
      </c>
      <c r="G31" s="37" t="s">
        <v>624</v>
      </c>
      <c r="H31" s="206">
        <v>64996</v>
      </c>
    </row>
    <row r="32" spans="1:8" ht="26.25" customHeight="1">
      <c r="A32" s="36" t="s">
        <v>553</v>
      </c>
      <c r="B32" s="37">
        <v>1189</v>
      </c>
      <c r="C32" s="37">
        <v>25977409</v>
      </c>
      <c r="D32" s="37">
        <v>31127910</v>
      </c>
      <c r="E32" s="37">
        <v>57105319</v>
      </c>
      <c r="F32" s="37" t="s">
        <v>23</v>
      </c>
      <c r="G32" s="37" t="s">
        <v>624</v>
      </c>
      <c r="H32" s="206" t="s">
        <v>23</v>
      </c>
    </row>
    <row r="33" spans="1:8" ht="26.25" customHeight="1">
      <c r="A33" s="36" t="s">
        <v>554</v>
      </c>
      <c r="B33" s="37">
        <v>1196</v>
      </c>
      <c r="C33" s="37">
        <v>19715983</v>
      </c>
      <c r="D33" s="37">
        <v>28595312</v>
      </c>
      <c r="E33" s="37">
        <v>48311295</v>
      </c>
      <c r="F33" s="37">
        <v>113318</v>
      </c>
      <c r="G33" s="37" t="s">
        <v>624</v>
      </c>
      <c r="H33" s="206">
        <v>113318</v>
      </c>
    </row>
    <row r="34" spans="1:8" ht="26.25" customHeight="1">
      <c r="A34" s="36" t="s">
        <v>555</v>
      </c>
      <c r="B34" s="37">
        <v>1365</v>
      </c>
      <c r="C34" s="37">
        <v>26106532</v>
      </c>
      <c r="D34" s="37">
        <v>21392048</v>
      </c>
      <c r="E34" s="37">
        <v>47498580</v>
      </c>
      <c r="F34" s="37">
        <v>39084</v>
      </c>
      <c r="G34" s="37" t="s">
        <v>624</v>
      </c>
      <c r="H34" s="206">
        <v>39084</v>
      </c>
    </row>
    <row r="35" spans="1:8" ht="26.25" customHeight="1">
      <c r="A35" s="36" t="s">
        <v>556</v>
      </c>
      <c r="B35" s="37">
        <v>1179</v>
      </c>
      <c r="C35" s="37">
        <v>32927266</v>
      </c>
      <c r="D35" s="37">
        <v>6680461</v>
      </c>
      <c r="E35" s="37">
        <v>39607727</v>
      </c>
      <c r="F35" s="37">
        <v>73076</v>
      </c>
      <c r="G35" s="37" t="s">
        <v>624</v>
      </c>
      <c r="H35" s="206">
        <v>73076</v>
      </c>
    </row>
    <row r="36" spans="1:8" ht="26.25" customHeight="1">
      <c r="A36" s="36" t="s">
        <v>557</v>
      </c>
      <c r="B36" s="37">
        <v>1138</v>
      </c>
      <c r="C36" s="37">
        <v>32847640</v>
      </c>
      <c r="D36" s="37">
        <v>6375564</v>
      </c>
      <c r="E36" s="37">
        <v>39223204</v>
      </c>
      <c r="F36" s="37">
        <v>1332930</v>
      </c>
      <c r="G36" s="37" t="s">
        <v>624</v>
      </c>
      <c r="H36" s="206">
        <v>1332930</v>
      </c>
    </row>
    <row r="37" spans="1:8" ht="26.25" customHeight="1">
      <c r="A37" s="36" t="s">
        <v>558</v>
      </c>
      <c r="B37" s="37">
        <v>1092</v>
      </c>
      <c r="C37" s="37">
        <v>33578561</v>
      </c>
      <c r="D37" s="37">
        <v>6383839</v>
      </c>
      <c r="E37" s="37">
        <v>39962400</v>
      </c>
      <c r="F37" s="37">
        <v>1020974</v>
      </c>
      <c r="G37" s="37" t="s">
        <v>624</v>
      </c>
      <c r="H37" s="206">
        <v>1020974</v>
      </c>
    </row>
    <row r="38" spans="1:8" ht="26.25" customHeight="1">
      <c r="A38" s="36" t="s">
        <v>559</v>
      </c>
      <c r="B38" s="37">
        <v>1112</v>
      </c>
      <c r="C38" s="37">
        <v>24159007</v>
      </c>
      <c r="D38" s="37">
        <v>4269435</v>
      </c>
      <c r="E38" s="37">
        <v>28428442</v>
      </c>
      <c r="F38" s="37">
        <v>264006</v>
      </c>
      <c r="G38" s="37" t="s">
        <v>624</v>
      </c>
      <c r="H38" s="206">
        <v>264006</v>
      </c>
    </row>
    <row r="39" spans="1:8" ht="26.25" customHeight="1">
      <c r="A39" s="36" t="s">
        <v>560</v>
      </c>
      <c r="B39" s="37">
        <v>1057</v>
      </c>
      <c r="C39" s="37">
        <v>22770213</v>
      </c>
      <c r="D39" s="37">
        <v>5227355</v>
      </c>
      <c r="E39" s="37">
        <v>27997568</v>
      </c>
      <c r="F39" s="37">
        <v>314049</v>
      </c>
      <c r="G39" s="37" t="s">
        <v>624</v>
      </c>
      <c r="H39" s="206">
        <v>314049</v>
      </c>
    </row>
    <row r="40" spans="1:8" ht="26.25" customHeight="1">
      <c r="A40" s="36" t="s">
        <v>561</v>
      </c>
      <c r="B40" s="37">
        <v>1038</v>
      </c>
      <c r="C40" s="37">
        <v>24050621</v>
      </c>
      <c r="D40" s="37">
        <v>5851365</v>
      </c>
      <c r="E40" s="37">
        <v>29901986</v>
      </c>
      <c r="F40" s="37">
        <v>47707</v>
      </c>
      <c r="G40" s="37" t="s">
        <v>624</v>
      </c>
      <c r="H40" s="206">
        <v>47707</v>
      </c>
    </row>
    <row r="41" spans="1:8" ht="26.25" customHeight="1" thickBot="1">
      <c r="A41" s="64" t="s">
        <v>562</v>
      </c>
      <c r="B41" s="66">
        <v>987</v>
      </c>
      <c r="C41" s="66">
        <v>21687165</v>
      </c>
      <c r="D41" s="66">
        <v>5212928</v>
      </c>
      <c r="E41" s="66">
        <v>26900093</v>
      </c>
      <c r="F41" s="66">
        <v>923831</v>
      </c>
      <c r="G41" s="66" t="s">
        <v>624</v>
      </c>
      <c r="H41" s="207">
        <v>923831</v>
      </c>
    </row>
    <row r="42" spans="1:8" ht="18" customHeight="1">
      <c r="B42" s="22"/>
      <c r="C42" s="22"/>
      <c r="D42" s="22"/>
      <c r="E42" s="22"/>
      <c r="F42" s="22"/>
      <c r="G42" s="22"/>
      <c r="H42" s="22" t="s">
        <v>270</v>
      </c>
    </row>
  </sheetData>
  <mergeCells count="6">
    <mergeCell ref="C3:E4"/>
    <mergeCell ref="A4:A5"/>
    <mergeCell ref="E5:E6"/>
    <mergeCell ref="F3:H3"/>
    <mergeCell ref="F4:H4"/>
    <mergeCell ref="H5:H6"/>
  </mergeCells>
  <phoneticPr fontId="5"/>
  <pageMargins left="0.78740157480314965" right="0.78740157480314965" top="0.78740157480314965" bottom="0.59055118110236227" header="0.51181102362204722" footer="0.31496062992125984"/>
  <pageSetup paperSize="9" firstPageNumber="150" orientation="portrait" useFirstPageNumber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Normal="100" zoomScaleSheetLayoutView="100" workbookViewId="0">
      <selection activeCell="E32" sqref="E32:E33"/>
    </sheetView>
  </sheetViews>
  <sheetFormatPr defaultRowHeight="13.5" outlineLevelRow="1"/>
  <cols>
    <col min="1" max="1" width="15" customWidth="1"/>
    <col min="2" max="6" width="14.375" customWidth="1"/>
    <col min="7" max="7" width="6.375" customWidth="1"/>
    <col min="8" max="8" width="11.625" bestFit="1" customWidth="1"/>
  </cols>
  <sheetData>
    <row r="1" spans="1:6" ht="22.5" customHeight="1">
      <c r="A1" s="215" t="s">
        <v>623</v>
      </c>
      <c r="B1" s="215"/>
      <c r="C1" s="215"/>
      <c r="D1" s="215"/>
      <c r="E1" s="215"/>
      <c r="F1" s="21"/>
    </row>
    <row r="2" spans="1:6" ht="22.5" customHeight="1" thickBot="1"/>
    <row r="3" spans="1:6" ht="14.25" hidden="1" customHeight="1" outlineLevel="1">
      <c r="A3" s="217" t="s">
        <v>259</v>
      </c>
      <c r="B3" s="386" t="s">
        <v>401</v>
      </c>
      <c r="C3" s="387"/>
      <c r="D3" s="388"/>
      <c r="E3" s="72"/>
    </row>
    <row r="4" spans="1:6" ht="14.25" hidden="1" customHeight="1" outlineLevel="1">
      <c r="A4" s="235"/>
      <c r="B4" s="245"/>
      <c r="C4" s="389"/>
      <c r="D4" s="246"/>
      <c r="E4" s="105" t="s">
        <v>383</v>
      </c>
    </row>
    <row r="5" spans="1:6" ht="14.25" hidden="1" customHeight="1" outlineLevel="1">
      <c r="A5" s="235"/>
      <c r="B5" s="236" t="s">
        <v>183</v>
      </c>
      <c r="C5" s="236" t="s">
        <v>184</v>
      </c>
      <c r="D5" s="236" t="s">
        <v>185</v>
      </c>
      <c r="E5" s="105" t="s">
        <v>260</v>
      </c>
    </row>
    <row r="6" spans="1:6" ht="13.5" hidden="1" customHeight="1" outlineLevel="1">
      <c r="A6" s="218"/>
      <c r="B6" s="237"/>
      <c r="C6" s="390"/>
      <c r="D6" s="390"/>
      <c r="E6" s="54" t="s">
        <v>61</v>
      </c>
    </row>
    <row r="7" spans="1:6" ht="7.5" hidden="1" customHeight="1" outlineLevel="1">
      <c r="A7" s="15"/>
      <c r="B7" s="16" t="s">
        <v>14</v>
      </c>
      <c r="C7" s="16" t="s">
        <v>177</v>
      </c>
      <c r="D7" s="16" t="s">
        <v>177</v>
      </c>
      <c r="E7" s="23" t="s">
        <v>177</v>
      </c>
    </row>
    <row r="8" spans="1:6" ht="32.25" hidden="1" customHeight="1" outlineLevel="1">
      <c r="A8" s="36" t="s">
        <v>372</v>
      </c>
      <c r="B8" s="37">
        <v>6726</v>
      </c>
      <c r="C8" s="37">
        <v>6105</v>
      </c>
      <c r="D8" s="37">
        <v>621</v>
      </c>
      <c r="E8" s="42">
        <v>946</v>
      </c>
    </row>
    <row r="9" spans="1:6" ht="32.25" hidden="1" customHeight="1" outlineLevel="1">
      <c r="A9" s="28" t="s">
        <v>373</v>
      </c>
      <c r="B9" s="29">
        <v>6875</v>
      </c>
      <c r="C9" s="29">
        <v>6192</v>
      </c>
      <c r="D9" s="29">
        <v>683</v>
      </c>
      <c r="E9" s="43">
        <v>776</v>
      </c>
    </row>
    <row r="10" spans="1:6" ht="32.25" hidden="1" customHeight="1" outlineLevel="1">
      <c r="A10" s="28" t="s">
        <v>374</v>
      </c>
      <c r="B10" s="29">
        <v>6690</v>
      </c>
      <c r="C10" s="29">
        <v>5982</v>
      </c>
      <c r="D10" s="29">
        <v>708</v>
      </c>
      <c r="E10" s="43">
        <v>631</v>
      </c>
    </row>
    <row r="11" spans="1:6" ht="32.25" hidden="1" customHeight="1" outlineLevel="1">
      <c r="A11" s="28" t="s">
        <v>375</v>
      </c>
      <c r="B11" s="29">
        <v>6948</v>
      </c>
      <c r="C11" s="29">
        <v>6196</v>
      </c>
      <c r="D11" s="29">
        <v>752</v>
      </c>
      <c r="E11" s="43">
        <v>844</v>
      </c>
    </row>
    <row r="12" spans="1:6" ht="32.25" hidden="1" customHeight="1" outlineLevel="1">
      <c r="A12" s="28" t="s">
        <v>376</v>
      </c>
      <c r="B12" s="29">
        <v>7393</v>
      </c>
      <c r="C12" s="29">
        <v>6443</v>
      </c>
      <c r="D12" s="29">
        <v>950</v>
      </c>
      <c r="E12" s="43">
        <v>601</v>
      </c>
    </row>
    <row r="13" spans="1:6" ht="32.25" hidden="1" customHeight="1" outlineLevel="1">
      <c r="A13" s="28" t="s">
        <v>377</v>
      </c>
      <c r="B13" s="99">
        <v>7257</v>
      </c>
      <c r="C13" s="29">
        <v>6655</v>
      </c>
      <c r="D13" s="29">
        <v>602</v>
      </c>
      <c r="E13" s="43">
        <v>820</v>
      </c>
    </row>
    <row r="14" spans="1:6" ht="32.25" hidden="1" customHeight="1" outlineLevel="1">
      <c r="A14" s="28" t="s">
        <v>378</v>
      </c>
      <c r="B14" s="99">
        <v>7552</v>
      </c>
      <c r="C14" s="29">
        <v>6898</v>
      </c>
      <c r="D14" s="29">
        <v>654</v>
      </c>
      <c r="E14" s="43">
        <v>853</v>
      </c>
    </row>
    <row r="15" spans="1:6" ht="32.25" hidden="1" customHeight="1" outlineLevel="1">
      <c r="A15" s="28" t="s">
        <v>379</v>
      </c>
      <c r="B15" s="99">
        <v>7653</v>
      </c>
      <c r="C15" s="29">
        <v>6852</v>
      </c>
      <c r="D15" s="29">
        <v>801</v>
      </c>
      <c r="E15" s="43">
        <v>914</v>
      </c>
    </row>
    <row r="16" spans="1:6" ht="32.25" hidden="1" customHeight="1" outlineLevel="1">
      <c r="A16" s="28" t="s">
        <v>380</v>
      </c>
      <c r="B16" s="99">
        <v>7809</v>
      </c>
      <c r="C16" s="29">
        <v>6890</v>
      </c>
      <c r="D16" s="29">
        <v>919</v>
      </c>
      <c r="E16" s="43">
        <v>878</v>
      </c>
    </row>
    <row r="17" spans="1:6" ht="32.25" hidden="1" customHeight="1" outlineLevel="1">
      <c r="A17" s="28" t="s">
        <v>381</v>
      </c>
      <c r="B17" s="99">
        <v>8031</v>
      </c>
      <c r="C17" s="29">
        <v>6972</v>
      </c>
      <c r="D17" s="29">
        <v>1059</v>
      </c>
      <c r="E17" s="43">
        <v>981</v>
      </c>
    </row>
    <row r="18" spans="1:6" ht="32.25" hidden="1" customHeight="1" outlineLevel="1">
      <c r="A18" s="28" t="s">
        <v>382</v>
      </c>
      <c r="B18" s="99">
        <v>8187</v>
      </c>
      <c r="C18" s="29">
        <v>7019</v>
      </c>
      <c r="D18" s="29">
        <v>1168</v>
      </c>
      <c r="E18" s="43">
        <v>916</v>
      </c>
    </row>
    <row r="19" spans="1:6" ht="32.25" hidden="1" customHeight="1" outlineLevel="1">
      <c r="A19" s="28" t="s">
        <v>71</v>
      </c>
      <c r="B19" s="29">
        <v>7912</v>
      </c>
      <c r="C19" s="29">
        <v>6658</v>
      </c>
      <c r="D19" s="29">
        <v>1254</v>
      </c>
      <c r="E19" s="43">
        <v>1044</v>
      </c>
    </row>
    <row r="20" spans="1:6" ht="32.25" hidden="1" customHeight="1" outlineLevel="1">
      <c r="A20" s="28" t="s">
        <v>72</v>
      </c>
      <c r="B20" s="29">
        <v>8057</v>
      </c>
      <c r="C20" s="29">
        <v>6618</v>
      </c>
      <c r="D20" s="29">
        <v>1439</v>
      </c>
      <c r="E20" s="43">
        <v>1041</v>
      </c>
    </row>
    <row r="21" spans="1:6" ht="32.25" hidden="1" customHeight="1" outlineLevel="1">
      <c r="A21" s="28" t="s">
        <v>73</v>
      </c>
      <c r="B21" s="29">
        <v>7824</v>
      </c>
      <c r="C21" s="29">
        <v>6331</v>
      </c>
      <c r="D21" s="29">
        <v>1493</v>
      </c>
      <c r="E21" s="43">
        <v>997</v>
      </c>
    </row>
    <row r="22" spans="1:6" ht="32.25" hidden="1" customHeight="1" outlineLevel="1">
      <c r="A22" s="28" t="s">
        <v>74</v>
      </c>
      <c r="B22" s="29">
        <v>7705</v>
      </c>
      <c r="C22" s="29">
        <v>6201</v>
      </c>
      <c r="D22" s="29">
        <v>1504</v>
      </c>
      <c r="E22" s="43">
        <v>1066</v>
      </c>
    </row>
    <row r="23" spans="1:6" ht="32.25" hidden="1" customHeight="1" outlineLevel="1">
      <c r="A23" s="28" t="s">
        <v>75</v>
      </c>
      <c r="B23" s="29">
        <v>7921</v>
      </c>
      <c r="C23" s="29">
        <v>6396</v>
      </c>
      <c r="D23" s="29">
        <v>1525</v>
      </c>
      <c r="E23" s="43">
        <v>1067</v>
      </c>
    </row>
    <row r="24" spans="1:6" ht="32.25" hidden="1" customHeight="1" outlineLevel="1">
      <c r="A24" s="28" t="s">
        <v>76</v>
      </c>
      <c r="B24" s="29">
        <v>7866</v>
      </c>
      <c r="C24" s="29">
        <v>6309</v>
      </c>
      <c r="D24" s="29">
        <v>1557</v>
      </c>
      <c r="E24" s="43">
        <v>1225</v>
      </c>
    </row>
    <row r="25" spans="1:6" ht="32.25" hidden="1" customHeight="1" outlineLevel="1">
      <c r="A25" s="28" t="s">
        <v>77</v>
      </c>
      <c r="B25" s="29">
        <v>7799</v>
      </c>
      <c r="C25" s="29">
        <v>6184</v>
      </c>
      <c r="D25" s="29">
        <v>1615</v>
      </c>
      <c r="E25" s="43">
        <v>938</v>
      </c>
    </row>
    <row r="26" spans="1:6" ht="32.25" hidden="1" customHeight="1" outlineLevel="1">
      <c r="A26" s="28" t="s">
        <v>78</v>
      </c>
      <c r="B26" s="29">
        <v>7789</v>
      </c>
      <c r="C26" s="29">
        <v>6195</v>
      </c>
      <c r="D26" s="29">
        <v>1594</v>
      </c>
      <c r="E26" s="43">
        <v>1245</v>
      </c>
    </row>
    <row r="27" spans="1:6" ht="32.25" hidden="1" customHeight="1" outlineLevel="1">
      <c r="A27" s="28" t="s">
        <v>79</v>
      </c>
      <c r="B27" s="29">
        <v>7614</v>
      </c>
      <c r="C27" s="29">
        <v>6052</v>
      </c>
      <c r="D27" s="29">
        <v>1562</v>
      </c>
      <c r="E27" s="43">
        <v>1090</v>
      </c>
    </row>
    <row r="28" spans="1:6" ht="32.25" hidden="1" customHeight="1" outlineLevel="1" thickBot="1">
      <c r="A28" s="32" t="s">
        <v>80</v>
      </c>
      <c r="B28" s="33">
        <v>7577</v>
      </c>
      <c r="C28" s="33">
        <v>6199</v>
      </c>
      <c r="D28" s="33">
        <v>1378</v>
      </c>
      <c r="E28" s="44">
        <v>969</v>
      </c>
    </row>
    <row r="29" spans="1:6" ht="18" hidden="1" customHeight="1" outlineLevel="1" thickBot="1">
      <c r="A29" s="375" t="s">
        <v>424</v>
      </c>
      <c r="B29" s="375"/>
      <c r="C29" s="375"/>
      <c r="D29" s="375"/>
      <c r="E29" s="375"/>
    </row>
    <row r="30" spans="1:6" ht="13.5" customHeight="1" collapsed="1">
      <c r="A30" s="233" t="s">
        <v>259</v>
      </c>
      <c r="B30" s="376" t="s">
        <v>401</v>
      </c>
      <c r="C30" s="377"/>
      <c r="D30" s="377"/>
      <c r="E30" s="378"/>
      <c r="F30" s="382" t="s">
        <v>565</v>
      </c>
    </row>
    <row r="31" spans="1:6" ht="13.5" customHeight="1">
      <c r="A31" s="234"/>
      <c r="B31" s="379"/>
      <c r="C31" s="380"/>
      <c r="D31" s="380"/>
      <c r="E31" s="381"/>
      <c r="F31" s="383"/>
    </row>
    <row r="32" spans="1:6" ht="14.25" customHeight="1">
      <c r="A32" s="234"/>
      <c r="B32" s="236" t="s">
        <v>187</v>
      </c>
      <c r="C32" s="385" t="s">
        <v>261</v>
      </c>
      <c r="D32" s="385"/>
      <c r="E32" s="236" t="s">
        <v>566</v>
      </c>
      <c r="F32" s="383"/>
    </row>
    <row r="33" spans="1:6">
      <c r="A33" s="235"/>
      <c r="B33" s="237"/>
      <c r="C33" s="40" t="s">
        <v>184</v>
      </c>
      <c r="D33" s="40" t="s">
        <v>178</v>
      </c>
      <c r="E33" s="237"/>
      <c r="F33" s="384"/>
    </row>
    <row r="34" spans="1:6" ht="7.5" customHeight="1">
      <c r="A34" s="15"/>
      <c r="B34" s="183" t="s">
        <v>14</v>
      </c>
      <c r="C34" s="16" t="s">
        <v>180</v>
      </c>
      <c r="D34" s="16" t="s">
        <v>0</v>
      </c>
      <c r="E34" s="16" t="s">
        <v>0</v>
      </c>
      <c r="F34" s="204" t="s">
        <v>179</v>
      </c>
    </row>
    <row r="35" spans="1:6" ht="15" hidden="1" customHeight="1" outlineLevel="1">
      <c r="A35" s="36" t="s">
        <v>563</v>
      </c>
      <c r="B35" s="181">
        <v>8847</v>
      </c>
      <c r="C35" s="37">
        <v>6066</v>
      </c>
      <c r="D35" s="37">
        <v>222</v>
      </c>
      <c r="E35" s="37">
        <v>2559</v>
      </c>
      <c r="F35" s="205">
        <v>1056</v>
      </c>
    </row>
    <row r="36" spans="1:6" ht="19.5" hidden="1" customHeight="1" outlineLevel="1">
      <c r="A36" s="36" t="s">
        <v>143</v>
      </c>
      <c r="B36" s="179">
        <v>8705</v>
      </c>
      <c r="C36" s="29">
        <v>6069</v>
      </c>
      <c r="D36" s="29">
        <v>51</v>
      </c>
      <c r="E36" s="29">
        <v>2585</v>
      </c>
      <c r="F36" s="206">
        <v>1229</v>
      </c>
    </row>
    <row r="37" spans="1:6" ht="19.5" hidden="1" customHeight="1" outlineLevel="1">
      <c r="A37" s="36" t="s">
        <v>145</v>
      </c>
      <c r="B37" s="179">
        <v>8389</v>
      </c>
      <c r="C37" s="29">
        <v>5723</v>
      </c>
      <c r="D37" s="29">
        <v>56</v>
      </c>
      <c r="E37" s="29">
        <v>2610</v>
      </c>
      <c r="F37" s="206">
        <v>1129</v>
      </c>
    </row>
    <row r="38" spans="1:6" ht="19.5" hidden="1" customHeight="1" outlineLevel="1">
      <c r="A38" s="36" t="s">
        <v>547</v>
      </c>
      <c r="B38" s="179">
        <v>8288</v>
      </c>
      <c r="C38" s="29">
        <v>5575</v>
      </c>
      <c r="D38" s="29">
        <v>79</v>
      </c>
      <c r="E38" s="29">
        <v>2634</v>
      </c>
      <c r="F38" s="206">
        <v>1125</v>
      </c>
    </row>
    <row r="39" spans="1:6" ht="19.5" hidden="1" customHeight="1" outlineLevel="1">
      <c r="A39" s="36" t="s">
        <v>548</v>
      </c>
      <c r="B39" s="179">
        <v>8023</v>
      </c>
      <c r="C39" s="29">
        <v>5258</v>
      </c>
      <c r="D39" s="29">
        <v>107</v>
      </c>
      <c r="E39" s="29">
        <v>2658</v>
      </c>
      <c r="F39" s="206">
        <v>1205</v>
      </c>
    </row>
    <row r="40" spans="1:6" ht="19.5" hidden="1" customHeight="1" outlineLevel="1">
      <c r="A40" s="36" t="s">
        <v>151</v>
      </c>
      <c r="B40" s="179">
        <v>7663</v>
      </c>
      <c r="C40" s="29">
        <v>4982</v>
      </c>
      <c r="D40" s="29">
        <v>112</v>
      </c>
      <c r="E40" s="29">
        <v>2569</v>
      </c>
      <c r="F40" s="206">
        <v>1051</v>
      </c>
    </row>
    <row r="41" spans="1:6" ht="19.5" hidden="1" customHeight="1" outlineLevel="1">
      <c r="A41" s="36" t="s">
        <v>153</v>
      </c>
      <c r="B41" s="179">
        <v>7241</v>
      </c>
      <c r="C41" s="29">
        <v>4446</v>
      </c>
      <c r="D41" s="29">
        <v>126</v>
      </c>
      <c r="E41" s="29">
        <v>2669</v>
      </c>
      <c r="F41" s="206">
        <v>993</v>
      </c>
    </row>
    <row r="42" spans="1:6" ht="19.5" hidden="1" customHeight="1" outlineLevel="1">
      <c r="A42" s="36" t="s">
        <v>155</v>
      </c>
      <c r="B42" s="179">
        <v>7195</v>
      </c>
      <c r="C42" s="29">
        <v>4409</v>
      </c>
      <c r="D42" s="29">
        <v>145</v>
      </c>
      <c r="E42" s="29">
        <v>2641</v>
      </c>
      <c r="F42" s="206">
        <v>1055</v>
      </c>
    </row>
    <row r="43" spans="1:6" ht="19.5" hidden="1" customHeight="1" outlineLevel="1">
      <c r="A43" s="36" t="s">
        <v>157</v>
      </c>
      <c r="B43" s="179">
        <v>7145</v>
      </c>
      <c r="C43" s="29">
        <v>4404</v>
      </c>
      <c r="D43" s="29">
        <v>162</v>
      </c>
      <c r="E43" s="29">
        <v>2579</v>
      </c>
      <c r="F43" s="206">
        <v>951</v>
      </c>
    </row>
    <row r="44" spans="1:6" ht="19.5" hidden="1" customHeight="1" outlineLevel="1">
      <c r="A44" s="36" t="s">
        <v>159</v>
      </c>
      <c r="B44" s="179">
        <v>6978</v>
      </c>
      <c r="C44" s="29">
        <v>4266</v>
      </c>
      <c r="D44" s="29">
        <v>167</v>
      </c>
      <c r="E44" s="29">
        <v>2545</v>
      </c>
      <c r="F44" s="206">
        <v>971</v>
      </c>
    </row>
    <row r="45" spans="1:6" ht="19.5" hidden="1" customHeight="1" outlineLevel="1">
      <c r="A45" s="56" t="s">
        <v>161</v>
      </c>
      <c r="B45" s="182">
        <v>6811</v>
      </c>
      <c r="C45" s="65">
        <v>4151</v>
      </c>
      <c r="D45" s="65">
        <v>163</v>
      </c>
      <c r="E45" s="65">
        <v>2497</v>
      </c>
      <c r="F45" s="208">
        <v>1034</v>
      </c>
    </row>
    <row r="46" spans="1:6" s="8" customFormat="1" ht="26.25" customHeight="1" collapsed="1">
      <c r="A46" s="36" t="s">
        <v>564</v>
      </c>
      <c r="B46" s="181">
        <v>6555</v>
      </c>
      <c r="C46" s="37">
        <v>3997</v>
      </c>
      <c r="D46" s="37">
        <v>152</v>
      </c>
      <c r="E46" s="37">
        <v>2406</v>
      </c>
      <c r="F46" s="205">
        <v>1075</v>
      </c>
    </row>
    <row r="47" spans="1:6" ht="29.25" customHeight="1">
      <c r="A47" s="36" t="s">
        <v>549</v>
      </c>
      <c r="B47" s="179">
        <v>6252</v>
      </c>
      <c r="C47" s="29">
        <v>3760</v>
      </c>
      <c r="D47" s="29">
        <v>124</v>
      </c>
      <c r="E47" s="29">
        <v>2368</v>
      </c>
      <c r="F47" s="206">
        <v>1051</v>
      </c>
    </row>
    <row r="48" spans="1:6" ht="29.25" customHeight="1">
      <c r="A48" s="36" t="s">
        <v>550</v>
      </c>
      <c r="B48" s="179">
        <v>6299</v>
      </c>
      <c r="C48" s="29">
        <v>3881</v>
      </c>
      <c r="D48" s="29">
        <v>106</v>
      </c>
      <c r="E48" s="29">
        <v>2312</v>
      </c>
      <c r="F48" s="206">
        <v>1276</v>
      </c>
    </row>
    <row r="49" spans="1:6" ht="29.25" customHeight="1">
      <c r="A49" s="36" t="s">
        <v>551</v>
      </c>
      <c r="B49" s="179">
        <v>6281</v>
      </c>
      <c r="C49" s="29">
        <v>3871</v>
      </c>
      <c r="D49" s="29">
        <v>103</v>
      </c>
      <c r="E49" s="29">
        <v>2307</v>
      </c>
      <c r="F49" s="206">
        <v>1190</v>
      </c>
    </row>
    <row r="50" spans="1:6" ht="29.25" customHeight="1">
      <c r="A50" s="36" t="s">
        <v>552</v>
      </c>
      <c r="B50" s="179">
        <v>6488</v>
      </c>
      <c r="C50" s="29">
        <v>4236</v>
      </c>
      <c r="D50" s="29">
        <v>72</v>
      </c>
      <c r="E50" s="29">
        <v>2180</v>
      </c>
      <c r="F50" s="206">
        <v>1041</v>
      </c>
    </row>
    <row r="51" spans="1:6" ht="29.25" customHeight="1">
      <c r="A51" s="36" t="s">
        <v>553</v>
      </c>
      <c r="B51" s="179">
        <v>6070</v>
      </c>
      <c r="C51" s="29">
        <v>3787</v>
      </c>
      <c r="D51" s="29">
        <v>62</v>
      </c>
      <c r="E51" s="29">
        <v>2221</v>
      </c>
      <c r="F51" s="206">
        <v>555</v>
      </c>
    </row>
    <row r="52" spans="1:6" ht="29.25" customHeight="1">
      <c r="A52" s="36" t="s">
        <v>554</v>
      </c>
      <c r="B52" s="179">
        <v>6033</v>
      </c>
      <c r="C52" s="29">
        <v>3880</v>
      </c>
      <c r="D52" s="29">
        <v>79</v>
      </c>
      <c r="E52" s="29">
        <v>2074</v>
      </c>
      <c r="F52" s="206">
        <v>624</v>
      </c>
    </row>
    <row r="53" spans="1:6" ht="29.25" customHeight="1">
      <c r="A53" s="36" t="s">
        <v>555</v>
      </c>
      <c r="B53" s="179">
        <v>6058</v>
      </c>
      <c r="C53" s="29">
        <v>3956</v>
      </c>
      <c r="D53" s="29">
        <v>82</v>
      </c>
      <c r="E53" s="29">
        <v>2020</v>
      </c>
      <c r="F53" s="206">
        <v>787</v>
      </c>
    </row>
    <row r="54" spans="1:6" ht="29.25" customHeight="1">
      <c r="A54" s="36" t="s">
        <v>556</v>
      </c>
      <c r="B54" s="179">
        <v>5958</v>
      </c>
      <c r="C54" s="29">
        <v>3909</v>
      </c>
      <c r="D54" s="29">
        <v>70</v>
      </c>
      <c r="E54" s="29">
        <v>1979</v>
      </c>
      <c r="F54" s="206">
        <v>909</v>
      </c>
    </row>
    <row r="55" spans="1:6" ht="29.25" customHeight="1">
      <c r="A55" s="36" t="s">
        <v>557</v>
      </c>
      <c r="B55" s="179">
        <v>5808</v>
      </c>
      <c r="C55" s="29">
        <v>3835</v>
      </c>
      <c r="D55" s="29">
        <v>62</v>
      </c>
      <c r="E55" s="29">
        <v>1911</v>
      </c>
      <c r="F55" s="206">
        <v>887</v>
      </c>
    </row>
    <row r="56" spans="1:6" ht="29.25" customHeight="1">
      <c r="A56" s="36" t="s">
        <v>558</v>
      </c>
      <c r="B56" s="179">
        <v>5626</v>
      </c>
      <c r="C56" s="29">
        <v>3750</v>
      </c>
      <c r="D56" s="29">
        <v>60</v>
      </c>
      <c r="E56" s="29">
        <v>1816</v>
      </c>
      <c r="F56" s="206">
        <v>971</v>
      </c>
    </row>
    <row r="57" spans="1:6" ht="29.25" customHeight="1">
      <c r="A57" s="36" t="s">
        <v>559</v>
      </c>
      <c r="B57" s="179">
        <v>5462</v>
      </c>
      <c r="C57" s="29">
        <v>3624</v>
      </c>
      <c r="D57" s="29">
        <v>59</v>
      </c>
      <c r="E57" s="29">
        <v>1779</v>
      </c>
      <c r="F57" s="206">
        <v>954</v>
      </c>
    </row>
    <row r="58" spans="1:6" ht="29.25" customHeight="1">
      <c r="A58" s="36" t="s">
        <v>560</v>
      </c>
      <c r="B58" s="179">
        <v>5272</v>
      </c>
      <c r="C58" s="29">
        <v>3481</v>
      </c>
      <c r="D58" s="29">
        <v>54</v>
      </c>
      <c r="E58" s="29">
        <v>1737</v>
      </c>
      <c r="F58" s="206">
        <v>999</v>
      </c>
    </row>
    <row r="59" spans="1:6" ht="29.25" customHeight="1">
      <c r="A59" s="36" t="s">
        <v>561</v>
      </c>
      <c r="B59" s="179">
        <v>5041</v>
      </c>
      <c r="C59" s="29">
        <v>3314</v>
      </c>
      <c r="D59" s="29">
        <v>47</v>
      </c>
      <c r="E59" s="29">
        <v>1680</v>
      </c>
      <c r="F59" s="206">
        <v>1030</v>
      </c>
    </row>
    <row r="60" spans="1:6" ht="29.25" customHeight="1" thickBot="1">
      <c r="A60" s="64" t="s">
        <v>562</v>
      </c>
      <c r="B60" s="180">
        <v>4825</v>
      </c>
      <c r="C60" s="33">
        <v>3169</v>
      </c>
      <c r="D60" s="33">
        <v>48</v>
      </c>
      <c r="E60" s="33">
        <v>1608</v>
      </c>
      <c r="F60" s="207">
        <v>1001</v>
      </c>
    </row>
    <row r="61" spans="1:6">
      <c r="D61" s="127"/>
      <c r="E61" s="127"/>
      <c r="F61" s="22" t="s">
        <v>245</v>
      </c>
    </row>
  </sheetData>
  <mergeCells count="13">
    <mergeCell ref="A1:E1"/>
    <mergeCell ref="A3:A6"/>
    <mergeCell ref="B3:D4"/>
    <mergeCell ref="B5:B6"/>
    <mergeCell ref="C5:C6"/>
    <mergeCell ref="D5:D6"/>
    <mergeCell ref="A29:E29"/>
    <mergeCell ref="A30:A33"/>
    <mergeCell ref="E32:E33"/>
    <mergeCell ref="B30:E31"/>
    <mergeCell ref="F30:F33"/>
    <mergeCell ref="B32:B33"/>
    <mergeCell ref="C32:D32"/>
  </mergeCells>
  <phoneticPr fontId="5"/>
  <pageMargins left="0.78740157480314965" right="0.78740157480314965" top="0.78740157480314965" bottom="0.59055118110236227" header="0.51181102362204722" footer="0.31496062992125984"/>
  <pageSetup paperSize="9" firstPageNumber="151" orientation="portrait" useFirstPageNumber="1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view="pageBreakPreview" topLeftCell="C49" zoomScaleNormal="100" zoomScaleSheetLayoutView="100" workbookViewId="0">
      <selection activeCell="T57" sqref="T57"/>
    </sheetView>
  </sheetViews>
  <sheetFormatPr defaultRowHeight="13.5" outlineLevelRow="1"/>
  <cols>
    <col min="1" max="1" width="11.125" customWidth="1"/>
    <col min="2" max="20" width="8.375" customWidth="1"/>
  </cols>
  <sheetData>
    <row r="1" spans="1:11" ht="22.5" customHeight="1">
      <c r="A1" s="215" t="s">
        <v>625</v>
      </c>
      <c r="B1" s="215"/>
      <c r="C1" s="215"/>
      <c r="D1" s="215"/>
      <c r="E1" s="215"/>
      <c r="F1" s="215"/>
      <c r="G1" s="21"/>
    </row>
    <row r="2" spans="1:11" ht="22.5" hidden="1" customHeight="1" outlineLevel="1" thickBot="1">
      <c r="A2" s="407" t="s">
        <v>397</v>
      </c>
      <c r="B2" s="408"/>
      <c r="C2" s="408"/>
      <c r="D2" s="408"/>
      <c r="E2" s="408"/>
      <c r="F2" s="123"/>
    </row>
    <row r="3" spans="1:11" ht="14.25" hidden="1" customHeight="1" outlineLevel="1">
      <c r="A3" s="217" t="s">
        <v>194</v>
      </c>
      <c r="B3" s="417" t="s">
        <v>188</v>
      </c>
      <c r="C3" s="418"/>
      <c r="D3" s="419" t="s">
        <v>193</v>
      </c>
      <c r="E3" s="419"/>
      <c r="F3" s="419" t="s">
        <v>263</v>
      </c>
      <c r="G3" s="419"/>
      <c r="H3" s="419" t="s">
        <v>266</v>
      </c>
      <c r="I3" s="420"/>
      <c r="J3" s="8"/>
    </row>
    <row r="4" spans="1:11" hidden="1" outlineLevel="1">
      <c r="A4" s="218"/>
      <c r="B4" s="40" t="s">
        <v>225</v>
      </c>
      <c r="C4" s="40" t="s">
        <v>262</v>
      </c>
      <c r="D4" s="40" t="s">
        <v>225</v>
      </c>
      <c r="E4" s="40" t="s">
        <v>262</v>
      </c>
      <c r="F4" s="40" t="s">
        <v>225</v>
      </c>
      <c r="G4" s="40" t="s">
        <v>262</v>
      </c>
      <c r="H4" s="40" t="s">
        <v>264</v>
      </c>
      <c r="I4" s="104" t="s">
        <v>265</v>
      </c>
      <c r="J4" s="8"/>
    </row>
    <row r="5" spans="1:11" ht="7.5" hidden="1" customHeight="1" outlineLevel="1">
      <c r="A5" s="15"/>
      <c r="B5" s="16" t="s">
        <v>47</v>
      </c>
      <c r="C5" s="16" t="s">
        <v>181</v>
      </c>
      <c r="D5" s="16" t="s">
        <v>12</v>
      </c>
      <c r="E5" s="16" t="s">
        <v>182</v>
      </c>
      <c r="F5" s="16" t="s">
        <v>12</v>
      </c>
      <c r="G5" s="16" t="s">
        <v>13</v>
      </c>
      <c r="H5" s="16" t="s">
        <v>12</v>
      </c>
      <c r="I5" s="23" t="s">
        <v>181</v>
      </c>
      <c r="J5" s="8"/>
    </row>
    <row r="6" spans="1:11" ht="15" hidden="1" customHeight="1" outlineLevel="1">
      <c r="A6" s="36" t="s">
        <v>567</v>
      </c>
      <c r="B6" s="37">
        <v>970</v>
      </c>
      <c r="C6" s="37">
        <v>147312</v>
      </c>
      <c r="D6" s="37">
        <v>849</v>
      </c>
      <c r="E6" s="37">
        <v>122256</v>
      </c>
      <c r="F6" s="37">
        <v>121</v>
      </c>
      <c r="G6" s="37">
        <v>25056</v>
      </c>
      <c r="H6" s="37" t="s">
        <v>228</v>
      </c>
      <c r="I6" s="42" t="s">
        <v>228</v>
      </c>
      <c r="J6" s="91"/>
      <c r="K6" s="89"/>
    </row>
    <row r="7" spans="1:11" ht="19.5" hidden="1" customHeight="1" outlineLevel="1">
      <c r="A7" s="28" t="s">
        <v>568</v>
      </c>
      <c r="B7" s="29">
        <v>1002</v>
      </c>
      <c r="C7" s="29">
        <v>162612</v>
      </c>
      <c r="D7" s="29">
        <v>873</v>
      </c>
      <c r="E7" s="29">
        <v>133792</v>
      </c>
      <c r="F7" s="29">
        <v>129</v>
      </c>
      <c r="G7" s="29">
        <v>28820</v>
      </c>
      <c r="H7" s="29" t="s">
        <v>228</v>
      </c>
      <c r="I7" s="43" t="s">
        <v>228</v>
      </c>
      <c r="J7" s="91"/>
      <c r="K7" s="89"/>
    </row>
    <row r="8" spans="1:11" ht="19.5" hidden="1" customHeight="1" outlineLevel="1">
      <c r="A8" s="28" t="s">
        <v>569</v>
      </c>
      <c r="B8" s="29">
        <v>949</v>
      </c>
      <c r="C8" s="29">
        <v>167843</v>
      </c>
      <c r="D8" s="29">
        <v>831</v>
      </c>
      <c r="E8" s="29">
        <v>139374</v>
      </c>
      <c r="F8" s="29">
        <v>118</v>
      </c>
      <c r="G8" s="29">
        <v>28469</v>
      </c>
      <c r="H8" s="29" t="s">
        <v>228</v>
      </c>
      <c r="I8" s="43" t="s">
        <v>228</v>
      </c>
      <c r="J8" s="91"/>
      <c r="K8" s="89"/>
    </row>
    <row r="9" spans="1:11" ht="19.5" hidden="1" customHeight="1" outlineLevel="1">
      <c r="A9" s="28" t="s">
        <v>570</v>
      </c>
      <c r="B9" s="29">
        <v>944</v>
      </c>
      <c r="C9" s="29">
        <v>189188</v>
      </c>
      <c r="D9" s="29">
        <v>827</v>
      </c>
      <c r="E9" s="29">
        <v>157053</v>
      </c>
      <c r="F9" s="29">
        <v>117</v>
      </c>
      <c r="G9" s="29">
        <v>32135</v>
      </c>
      <c r="H9" s="29" t="s">
        <v>228</v>
      </c>
      <c r="I9" s="43" t="s">
        <v>228</v>
      </c>
      <c r="J9" s="91"/>
      <c r="K9" s="89"/>
    </row>
    <row r="10" spans="1:11" ht="19.5" hidden="1" customHeight="1" outlineLevel="1">
      <c r="A10" s="28" t="s">
        <v>571</v>
      </c>
      <c r="B10" s="29">
        <v>877</v>
      </c>
      <c r="C10" s="29">
        <v>210959</v>
      </c>
      <c r="D10" s="29">
        <v>747</v>
      </c>
      <c r="E10" s="29">
        <v>168719</v>
      </c>
      <c r="F10" s="29">
        <v>130</v>
      </c>
      <c r="G10" s="29">
        <v>42240</v>
      </c>
      <c r="H10" s="29" t="s">
        <v>228</v>
      </c>
      <c r="I10" s="43" t="s">
        <v>228</v>
      </c>
      <c r="J10" s="91"/>
      <c r="K10" s="89"/>
    </row>
    <row r="11" spans="1:11" ht="19.5" hidden="1" customHeight="1" outlineLevel="1">
      <c r="A11" s="28" t="s">
        <v>572</v>
      </c>
      <c r="B11" s="29">
        <v>858</v>
      </c>
      <c r="C11" s="29">
        <v>230497</v>
      </c>
      <c r="D11" s="29">
        <v>723</v>
      </c>
      <c r="E11" s="29">
        <v>181835</v>
      </c>
      <c r="F11" s="29">
        <v>135</v>
      </c>
      <c r="G11" s="29">
        <v>48662</v>
      </c>
      <c r="H11" s="29" t="s">
        <v>228</v>
      </c>
      <c r="I11" s="43" t="s">
        <v>228</v>
      </c>
      <c r="J11" s="91"/>
      <c r="K11" s="89"/>
    </row>
    <row r="12" spans="1:11" ht="19.5" hidden="1" customHeight="1" outlineLevel="1">
      <c r="A12" s="28" t="s">
        <v>573</v>
      </c>
      <c r="B12" s="29">
        <v>826</v>
      </c>
      <c r="C12" s="29">
        <v>236871</v>
      </c>
      <c r="D12" s="29">
        <v>686</v>
      </c>
      <c r="E12" s="29">
        <v>181575</v>
      </c>
      <c r="F12" s="29">
        <v>140</v>
      </c>
      <c r="G12" s="29">
        <v>55296</v>
      </c>
      <c r="H12" s="29" t="s">
        <v>228</v>
      </c>
      <c r="I12" s="43" t="s">
        <v>228</v>
      </c>
      <c r="J12" s="91"/>
      <c r="K12" s="89"/>
    </row>
    <row r="13" spans="1:11" ht="19.5" hidden="1" customHeight="1" outlineLevel="1">
      <c r="A13" s="28" t="s">
        <v>574</v>
      </c>
      <c r="B13" s="29">
        <v>770</v>
      </c>
      <c r="C13" s="29">
        <v>229118</v>
      </c>
      <c r="D13" s="29">
        <v>628</v>
      </c>
      <c r="E13" s="29">
        <v>171372</v>
      </c>
      <c r="F13" s="29">
        <v>142</v>
      </c>
      <c r="G13" s="29">
        <v>57746</v>
      </c>
      <c r="H13" s="29" t="s">
        <v>228</v>
      </c>
      <c r="I13" s="43" t="s">
        <v>228</v>
      </c>
      <c r="J13" s="91"/>
      <c r="K13" s="89"/>
    </row>
    <row r="14" spans="1:11" ht="19.5" hidden="1" customHeight="1" outlineLevel="1">
      <c r="A14" s="28" t="s">
        <v>36</v>
      </c>
      <c r="B14" s="29">
        <v>702</v>
      </c>
      <c r="C14" s="29">
        <v>209689</v>
      </c>
      <c r="D14" s="29">
        <v>563</v>
      </c>
      <c r="E14" s="29">
        <v>154657</v>
      </c>
      <c r="F14" s="29">
        <v>139</v>
      </c>
      <c r="G14" s="29">
        <v>55032</v>
      </c>
      <c r="H14" s="29" t="s">
        <v>228</v>
      </c>
      <c r="I14" s="43" t="s">
        <v>228</v>
      </c>
      <c r="J14" s="91"/>
      <c r="K14" s="89"/>
    </row>
    <row r="15" spans="1:11" ht="19.5" hidden="1" customHeight="1" outlineLevel="1">
      <c r="A15" s="28" t="s">
        <v>37</v>
      </c>
      <c r="B15" s="29">
        <v>652</v>
      </c>
      <c r="C15" s="29">
        <v>197180</v>
      </c>
      <c r="D15" s="29">
        <v>519</v>
      </c>
      <c r="E15" s="29">
        <v>143881</v>
      </c>
      <c r="F15" s="29">
        <v>133</v>
      </c>
      <c r="G15" s="29">
        <v>53299</v>
      </c>
      <c r="H15" s="29" t="s">
        <v>228</v>
      </c>
      <c r="I15" s="43" t="s">
        <v>228</v>
      </c>
      <c r="J15" s="91"/>
      <c r="K15" s="89"/>
    </row>
    <row r="16" spans="1:11" ht="19.5" hidden="1" customHeight="1" outlineLevel="1" thickBot="1">
      <c r="A16" s="32" t="s">
        <v>58</v>
      </c>
      <c r="B16" s="33">
        <v>599</v>
      </c>
      <c r="C16" s="33">
        <v>189177</v>
      </c>
      <c r="D16" s="33">
        <v>468</v>
      </c>
      <c r="E16" s="33">
        <v>135061</v>
      </c>
      <c r="F16" s="33">
        <v>131</v>
      </c>
      <c r="G16" s="33">
        <v>54116</v>
      </c>
      <c r="H16" s="33" t="s">
        <v>228</v>
      </c>
      <c r="I16" s="44" t="s">
        <v>228</v>
      </c>
      <c r="J16" s="91"/>
      <c r="K16" s="89"/>
    </row>
    <row r="17" spans="1:21" ht="18" hidden="1" customHeight="1" outlineLevel="1">
      <c r="A17" s="348" t="s">
        <v>402</v>
      </c>
      <c r="B17" s="348"/>
      <c r="C17" s="348"/>
      <c r="D17" s="348"/>
      <c r="E17" s="348"/>
      <c r="F17" s="349" t="s">
        <v>399</v>
      </c>
      <c r="G17" s="349"/>
      <c r="H17" s="349"/>
      <c r="I17" s="349"/>
    </row>
    <row r="18" spans="1:21" ht="22.5" hidden="1" customHeight="1" outlineLevel="1" collapsed="1">
      <c r="A18" s="407" t="s">
        <v>396</v>
      </c>
      <c r="B18" s="408"/>
      <c r="C18" s="408"/>
      <c r="D18" s="408"/>
      <c r="E18" s="408"/>
      <c r="M18" s="8"/>
      <c r="N18" s="2"/>
    </row>
    <row r="19" spans="1:21" ht="22.5" customHeight="1" collapsed="1" thickBot="1">
      <c r="A19" s="1"/>
      <c r="B19" s="1"/>
      <c r="C19" s="1"/>
      <c r="D19" s="1"/>
      <c r="M19" s="8"/>
      <c r="N19" s="2"/>
    </row>
    <row r="20" spans="1:21" ht="14.25" customHeight="1">
      <c r="A20" s="217" t="s">
        <v>194</v>
      </c>
      <c r="B20" s="392" t="s">
        <v>188</v>
      </c>
      <c r="C20" s="393"/>
      <c r="D20" s="394"/>
      <c r="E20" s="392" t="s">
        <v>189</v>
      </c>
      <c r="F20" s="393"/>
      <c r="G20" s="394"/>
      <c r="H20" s="392" t="s">
        <v>190</v>
      </c>
      <c r="I20" s="393"/>
      <c r="J20" s="394"/>
      <c r="K20" s="392" t="s">
        <v>191</v>
      </c>
      <c r="L20" s="393"/>
      <c r="M20" s="394"/>
      <c r="N20" s="392" t="s">
        <v>192</v>
      </c>
      <c r="O20" s="393"/>
      <c r="P20" s="394"/>
      <c r="Q20" s="392" t="s">
        <v>193</v>
      </c>
      <c r="R20" s="393"/>
      <c r="S20" s="395"/>
      <c r="T20" s="2"/>
    </row>
    <row r="21" spans="1:21">
      <c r="A21" s="218"/>
      <c r="B21" s="40" t="s">
        <v>230</v>
      </c>
      <c r="C21" s="396" t="s">
        <v>262</v>
      </c>
      <c r="D21" s="401"/>
      <c r="E21" s="40" t="s">
        <v>230</v>
      </c>
      <c r="F21" s="396" t="s">
        <v>605</v>
      </c>
      <c r="G21" s="401"/>
      <c r="H21" s="40" t="s">
        <v>230</v>
      </c>
      <c r="I21" s="396" t="s">
        <v>605</v>
      </c>
      <c r="J21" s="401"/>
      <c r="K21" s="40" t="s">
        <v>230</v>
      </c>
      <c r="L21" s="396" t="s">
        <v>605</v>
      </c>
      <c r="M21" s="401"/>
      <c r="N21" s="40" t="s">
        <v>230</v>
      </c>
      <c r="O21" s="396" t="s">
        <v>605</v>
      </c>
      <c r="P21" s="401"/>
      <c r="Q21" s="40" t="s">
        <v>230</v>
      </c>
      <c r="R21" s="396" t="s">
        <v>605</v>
      </c>
      <c r="S21" s="397"/>
      <c r="T21" s="2"/>
    </row>
    <row r="22" spans="1:21" ht="7.5" customHeight="1">
      <c r="A22" s="55"/>
      <c r="B22" s="16" t="s">
        <v>12</v>
      </c>
      <c r="C22" s="247" t="s">
        <v>13</v>
      </c>
      <c r="D22" s="248"/>
      <c r="E22" s="16" t="s">
        <v>12</v>
      </c>
      <c r="F22" s="247" t="s">
        <v>13</v>
      </c>
      <c r="G22" s="248"/>
      <c r="H22" s="16" t="s">
        <v>12</v>
      </c>
      <c r="I22" s="247" t="s">
        <v>13</v>
      </c>
      <c r="J22" s="248"/>
      <c r="K22" s="16" t="s">
        <v>12</v>
      </c>
      <c r="L22" s="247" t="s">
        <v>13</v>
      </c>
      <c r="M22" s="248"/>
      <c r="N22" s="16" t="s">
        <v>12</v>
      </c>
      <c r="O22" s="247" t="s">
        <v>13</v>
      </c>
      <c r="P22" s="248"/>
      <c r="Q22" s="16" t="s">
        <v>12</v>
      </c>
      <c r="R22" s="247" t="s">
        <v>13</v>
      </c>
      <c r="S22" s="398"/>
      <c r="T22" s="2"/>
    </row>
    <row r="23" spans="1:21" ht="15" hidden="1" customHeight="1" outlineLevel="1">
      <c r="A23" s="36" t="s">
        <v>580</v>
      </c>
      <c r="B23" s="37">
        <v>2675</v>
      </c>
      <c r="C23" s="57">
        <v>1041799</v>
      </c>
      <c r="D23" s="57"/>
      <c r="E23" s="37">
        <v>2021</v>
      </c>
      <c r="F23" s="57">
        <v>709524</v>
      </c>
      <c r="G23" s="57"/>
      <c r="H23" s="37">
        <v>252</v>
      </c>
      <c r="I23" s="57">
        <v>191502</v>
      </c>
      <c r="J23" s="57"/>
      <c r="K23" s="37">
        <v>28</v>
      </c>
      <c r="L23" s="57">
        <v>21785</v>
      </c>
      <c r="M23" s="57"/>
      <c r="N23" s="37">
        <v>7</v>
      </c>
      <c r="O23" s="57">
        <v>1713</v>
      </c>
      <c r="P23" s="57"/>
      <c r="Q23" s="37">
        <v>367</v>
      </c>
      <c r="R23" s="57">
        <v>117275</v>
      </c>
      <c r="S23" s="58"/>
      <c r="T23" s="92"/>
      <c r="U23" s="89"/>
    </row>
    <row r="24" spans="1:21" ht="19.5" hidden="1" customHeight="1" outlineLevel="1">
      <c r="A24" s="28" t="s">
        <v>581</v>
      </c>
      <c r="B24" s="29">
        <v>2754</v>
      </c>
      <c r="C24" s="57">
        <v>1084939</v>
      </c>
      <c r="D24" s="57"/>
      <c r="E24" s="29">
        <v>2087</v>
      </c>
      <c r="F24" s="57">
        <v>745524</v>
      </c>
      <c r="G24" s="57"/>
      <c r="H24" s="29">
        <v>248</v>
      </c>
      <c r="I24" s="57">
        <v>187236</v>
      </c>
      <c r="J24" s="57"/>
      <c r="K24" s="29">
        <v>36</v>
      </c>
      <c r="L24" s="57">
        <v>26187</v>
      </c>
      <c r="M24" s="57"/>
      <c r="N24" s="29">
        <v>18</v>
      </c>
      <c r="O24" s="57">
        <v>6219</v>
      </c>
      <c r="P24" s="57"/>
      <c r="Q24" s="29">
        <v>365</v>
      </c>
      <c r="R24" s="57">
        <v>119773</v>
      </c>
      <c r="S24" s="58"/>
      <c r="T24" s="92"/>
      <c r="U24" s="89"/>
    </row>
    <row r="25" spans="1:21" ht="19.5" hidden="1" customHeight="1" outlineLevel="1">
      <c r="A25" s="28" t="s">
        <v>582</v>
      </c>
      <c r="B25" s="29">
        <v>2864</v>
      </c>
      <c r="C25" s="57">
        <v>1133063</v>
      </c>
      <c r="D25" s="57"/>
      <c r="E25" s="29">
        <v>2168</v>
      </c>
      <c r="F25" s="57">
        <v>786684</v>
      </c>
      <c r="G25" s="57"/>
      <c r="H25" s="29">
        <v>275</v>
      </c>
      <c r="I25" s="57">
        <v>206407</v>
      </c>
      <c r="J25" s="57"/>
      <c r="K25" s="29">
        <v>49</v>
      </c>
      <c r="L25" s="57">
        <v>33490</v>
      </c>
      <c r="M25" s="57"/>
      <c r="N25" s="29">
        <v>22</v>
      </c>
      <c r="O25" s="57">
        <v>8081</v>
      </c>
      <c r="P25" s="57"/>
      <c r="Q25" s="29">
        <v>350</v>
      </c>
      <c r="R25" s="57">
        <v>98401</v>
      </c>
      <c r="S25" s="58"/>
      <c r="T25" s="92"/>
      <c r="U25" s="89"/>
    </row>
    <row r="26" spans="1:21" ht="19.5" hidden="1" customHeight="1" outlineLevel="1">
      <c r="A26" s="28" t="s">
        <v>583</v>
      </c>
      <c r="B26" s="29">
        <v>2915</v>
      </c>
      <c r="C26" s="57">
        <v>1209160</v>
      </c>
      <c r="D26" s="57"/>
      <c r="E26" s="29">
        <v>2238</v>
      </c>
      <c r="F26" s="57">
        <v>850689</v>
      </c>
      <c r="G26" s="57"/>
      <c r="H26" s="29">
        <v>283</v>
      </c>
      <c r="I26" s="57">
        <v>225053</v>
      </c>
      <c r="J26" s="57"/>
      <c r="K26" s="29">
        <v>59</v>
      </c>
      <c r="L26" s="57">
        <v>40848</v>
      </c>
      <c r="M26" s="57"/>
      <c r="N26" s="29">
        <v>21</v>
      </c>
      <c r="O26" s="57">
        <v>8476</v>
      </c>
      <c r="P26" s="57"/>
      <c r="Q26" s="29">
        <v>314</v>
      </c>
      <c r="R26" s="57">
        <v>84094</v>
      </c>
      <c r="S26" s="58"/>
      <c r="T26" s="92"/>
      <c r="U26" s="89"/>
    </row>
    <row r="27" spans="1:21" ht="19.5" hidden="1" customHeight="1" outlineLevel="1">
      <c r="A27" s="28" t="s">
        <v>584</v>
      </c>
      <c r="B27" s="29">
        <v>3011</v>
      </c>
      <c r="C27" s="57">
        <v>1302517</v>
      </c>
      <c r="D27" s="57"/>
      <c r="E27" s="29">
        <v>2371</v>
      </c>
      <c r="F27" s="57">
        <v>943215</v>
      </c>
      <c r="G27" s="57"/>
      <c r="H27" s="29">
        <v>290</v>
      </c>
      <c r="I27" s="57">
        <v>235210</v>
      </c>
      <c r="J27" s="57"/>
      <c r="K27" s="29">
        <v>54</v>
      </c>
      <c r="L27" s="57">
        <v>34335</v>
      </c>
      <c r="M27" s="57"/>
      <c r="N27" s="29">
        <v>18</v>
      </c>
      <c r="O27" s="57">
        <v>7796</v>
      </c>
      <c r="P27" s="57"/>
      <c r="Q27" s="29">
        <v>278</v>
      </c>
      <c r="R27" s="57">
        <v>81961</v>
      </c>
      <c r="S27" s="58"/>
      <c r="T27" s="92"/>
      <c r="U27" s="89"/>
    </row>
    <row r="28" spans="1:21" ht="19.5" hidden="1" customHeight="1" outlineLevel="1">
      <c r="A28" s="28" t="s">
        <v>585</v>
      </c>
      <c r="B28" s="29">
        <v>3084</v>
      </c>
      <c r="C28" s="57">
        <v>1428900</v>
      </c>
      <c r="D28" s="57"/>
      <c r="E28" s="29">
        <v>2465</v>
      </c>
      <c r="F28" s="57">
        <v>1045806</v>
      </c>
      <c r="G28" s="57"/>
      <c r="H28" s="29">
        <v>291</v>
      </c>
      <c r="I28" s="57">
        <v>241957</v>
      </c>
      <c r="J28" s="57"/>
      <c r="K28" s="29">
        <v>66</v>
      </c>
      <c r="L28" s="57">
        <v>45208</v>
      </c>
      <c r="M28" s="57"/>
      <c r="N28" s="29">
        <v>20</v>
      </c>
      <c r="O28" s="57">
        <v>9003</v>
      </c>
      <c r="P28" s="57"/>
      <c r="Q28" s="29">
        <v>242</v>
      </c>
      <c r="R28" s="57">
        <v>86926</v>
      </c>
      <c r="S28" s="58"/>
      <c r="T28" s="92"/>
      <c r="U28" s="89"/>
    </row>
    <row r="29" spans="1:21" ht="19.5" hidden="1" customHeight="1" outlineLevel="1">
      <c r="A29" s="28" t="s">
        <v>586</v>
      </c>
      <c r="B29" s="29">
        <v>3213</v>
      </c>
      <c r="C29" s="57">
        <v>1582814</v>
      </c>
      <c r="D29" s="57"/>
      <c r="E29" s="29">
        <v>2624</v>
      </c>
      <c r="F29" s="57">
        <v>1200454</v>
      </c>
      <c r="G29" s="57"/>
      <c r="H29" s="29">
        <v>297</v>
      </c>
      <c r="I29" s="57">
        <v>252174</v>
      </c>
      <c r="J29" s="57"/>
      <c r="K29" s="29">
        <v>60</v>
      </c>
      <c r="L29" s="57">
        <v>42521</v>
      </c>
      <c r="M29" s="57"/>
      <c r="N29" s="29">
        <v>18</v>
      </c>
      <c r="O29" s="57">
        <v>8250</v>
      </c>
      <c r="P29" s="57"/>
      <c r="Q29" s="29">
        <v>214</v>
      </c>
      <c r="R29" s="57">
        <v>79415</v>
      </c>
      <c r="S29" s="58"/>
      <c r="T29" s="92"/>
      <c r="U29" s="89"/>
    </row>
    <row r="30" spans="1:21" ht="19.5" hidden="1" customHeight="1" outlineLevel="1">
      <c r="A30" s="28" t="s">
        <v>587</v>
      </c>
      <c r="B30" s="29">
        <v>3357</v>
      </c>
      <c r="C30" s="57">
        <v>1719777</v>
      </c>
      <c r="D30" s="57"/>
      <c r="E30" s="29">
        <v>2783</v>
      </c>
      <c r="F30" s="57">
        <v>1342476</v>
      </c>
      <c r="G30" s="57"/>
      <c r="H30" s="29">
        <v>304</v>
      </c>
      <c r="I30" s="57">
        <v>260953</v>
      </c>
      <c r="J30" s="57"/>
      <c r="K30" s="29">
        <v>72</v>
      </c>
      <c r="L30" s="57">
        <v>52789</v>
      </c>
      <c r="M30" s="57"/>
      <c r="N30" s="29">
        <v>15</v>
      </c>
      <c r="O30" s="57">
        <v>7087</v>
      </c>
      <c r="P30" s="57"/>
      <c r="Q30" s="29">
        <v>183</v>
      </c>
      <c r="R30" s="57">
        <v>56472</v>
      </c>
      <c r="S30" s="58"/>
      <c r="T30" s="92"/>
      <c r="U30" s="89"/>
    </row>
    <row r="31" spans="1:21" ht="19.5" hidden="1" customHeight="1" outlineLevel="1">
      <c r="A31" s="28" t="s">
        <v>588</v>
      </c>
      <c r="B31" s="29">
        <v>3505</v>
      </c>
      <c r="C31" s="57">
        <v>1945435</v>
      </c>
      <c r="D31" s="57"/>
      <c r="E31" s="29">
        <v>2939</v>
      </c>
      <c r="F31" s="57">
        <v>1546981</v>
      </c>
      <c r="G31" s="57"/>
      <c r="H31" s="29">
        <v>311</v>
      </c>
      <c r="I31" s="57">
        <v>280474</v>
      </c>
      <c r="J31" s="57"/>
      <c r="K31" s="29">
        <v>82</v>
      </c>
      <c r="L31" s="57">
        <v>60915</v>
      </c>
      <c r="M31" s="57"/>
      <c r="N31" s="29">
        <v>16</v>
      </c>
      <c r="O31" s="57">
        <v>8077</v>
      </c>
      <c r="P31" s="57"/>
      <c r="Q31" s="29">
        <v>157</v>
      </c>
      <c r="R31" s="57">
        <v>48988</v>
      </c>
      <c r="S31" s="58"/>
      <c r="T31" s="92"/>
      <c r="U31" s="89"/>
    </row>
    <row r="32" spans="1:21" ht="19.5" hidden="1" customHeight="1" outlineLevel="1">
      <c r="A32" s="28" t="s">
        <v>589</v>
      </c>
      <c r="B32" s="99">
        <v>3655</v>
      </c>
      <c r="C32" s="211">
        <v>2107230</v>
      </c>
      <c r="D32" s="211"/>
      <c r="E32" s="29">
        <v>3130</v>
      </c>
      <c r="F32" s="211">
        <v>1708280</v>
      </c>
      <c r="G32" s="211"/>
      <c r="H32" s="29">
        <v>309</v>
      </c>
      <c r="I32" s="211">
        <v>279436</v>
      </c>
      <c r="J32" s="211"/>
      <c r="K32" s="29">
        <v>92</v>
      </c>
      <c r="L32" s="211">
        <v>71518</v>
      </c>
      <c r="M32" s="211"/>
      <c r="N32" s="29">
        <v>16</v>
      </c>
      <c r="O32" s="211">
        <v>8081</v>
      </c>
      <c r="P32" s="211"/>
      <c r="Q32" s="29">
        <v>108</v>
      </c>
      <c r="R32" s="211">
        <v>39915</v>
      </c>
      <c r="S32" s="212"/>
      <c r="T32" s="102"/>
      <c r="U32" s="101"/>
    </row>
    <row r="33" spans="1:21" ht="19.5" hidden="1" customHeight="1" outlineLevel="1">
      <c r="A33" s="28" t="s">
        <v>590</v>
      </c>
      <c r="B33" s="99">
        <v>3825</v>
      </c>
      <c r="C33" s="57">
        <v>2246612</v>
      </c>
      <c r="D33" s="57"/>
      <c r="E33" s="29">
        <v>3304</v>
      </c>
      <c r="F33" s="57">
        <v>1846698</v>
      </c>
      <c r="G33" s="57"/>
      <c r="H33" s="29">
        <v>321</v>
      </c>
      <c r="I33" s="57">
        <v>289678</v>
      </c>
      <c r="J33" s="57"/>
      <c r="K33" s="29">
        <v>91</v>
      </c>
      <c r="L33" s="57">
        <v>67224</v>
      </c>
      <c r="M33" s="57"/>
      <c r="N33" s="29">
        <v>17</v>
      </c>
      <c r="O33" s="57">
        <v>8456</v>
      </c>
      <c r="P33" s="57"/>
      <c r="Q33" s="29">
        <v>92</v>
      </c>
      <c r="R33" s="57">
        <v>34556</v>
      </c>
      <c r="S33" s="58"/>
      <c r="T33" s="102"/>
      <c r="U33" s="89"/>
    </row>
    <row r="34" spans="1:21" ht="15" customHeight="1" collapsed="1">
      <c r="A34" s="36" t="s">
        <v>443</v>
      </c>
      <c r="B34" s="37">
        <v>4025</v>
      </c>
      <c r="C34" s="249">
        <v>2407326</v>
      </c>
      <c r="D34" s="250"/>
      <c r="E34" s="37">
        <v>3515</v>
      </c>
      <c r="F34" s="249">
        <v>2010454</v>
      </c>
      <c r="G34" s="250"/>
      <c r="H34" s="37">
        <v>321</v>
      </c>
      <c r="I34" s="249">
        <v>288724</v>
      </c>
      <c r="J34" s="250"/>
      <c r="K34" s="37">
        <v>91</v>
      </c>
      <c r="L34" s="249">
        <v>69247</v>
      </c>
      <c r="M34" s="250"/>
      <c r="N34" s="37">
        <v>17</v>
      </c>
      <c r="O34" s="249">
        <v>8553</v>
      </c>
      <c r="P34" s="250"/>
      <c r="Q34" s="37">
        <v>81</v>
      </c>
      <c r="R34" s="249">
        <v>30348</v>
      </c>
      <c r="S34" s="399"/>
      <c r="T34" s="92"/>
      <c r="U34" s="89"/>
    </row>
    <row r="35" spans="1:21" ht="19.5" customHeight="1">
      <c r="A35" s="28" t="s">
        <v>591</v>
      </c>
      <c r="B35" s="29">
        <v>4194</v>
      </c>
      <c r="C35" s="302">
        <v>2592382</v>
      </c>
      <c r="D35" s="391"/>
      <c r="E35" s="29">
        <v>3703</v>
      </c>
      <c r="F35" s="302">
        <v>2198843</v>
      </c>
      <c r="G35" s="391"/>
      <c r="H35" s="29">
        <v>319</v>
      </c>
      <c r="I35" s="302">
        <v>290351</v>
      </c>
      <c r="J35" s="391"/>
      <c r="K35" s="29">
        <v>83</v>
      </c>
      <c r="L35" s="302">
        <v>66842</v>
      </c>
      <c r="M35" s="391"/>
      <c r="N35" s="29">
        <v>19</v>
      </c>
      <c r="O35" s="302">
        <v>9659</v>
      </c>
      <c r="P35" s="391"/>
      <c r="Q35" s="29">
        <v>70</v>
      </c>
      <c r="R35" s="302">
        <v>26687</v>
      </c>
      <c r="S35" s="303"/>
      <c r="T35" s="92"/>
      <c r="U35" s="103"/>
    </row>
    <row r="36" spans="1:21" ht="19.5" customHeight="1">
      <c r="A36" s="28" t="s">
        <v>592</v>
      </c>
      <c r="B36" s="29">
        <v>4397</v>
      </c>
      <c r="C36" s="302">
        <v>2787667</v>
      </c>
      <c r="D36" s="391"/>
      <c r="E36" s="29">
        <v>3888</v>
      </c>
      <c r="F36" s="302">
        <v>2370105</v>
      </c>
      <c r="G36" s="391"/>
      <c r="H36" s="29">
        <v>338</v>
      </c>
      <c r="I36" s="302">
        <v>310092</v>
      </c>
      <c r="J36" s="391"/>
      <c r="K36" s="29">
        <v>92</v>
      </c>
      <c r="L36" s="302">
        <v>74486</v>
      </c>
      <c r="M36" s="391"/>
      <c r="N36" s="29">
        <v>21</v>
      </c>
      <c r="O36" s="302">
        <v>10661</v>
      </c>
      <c r="P36" s="391"/>
      <c r="Q36" s="29">
        <v>58</v>
      </c>
      <c r="R36" s="302">
        <v>22323</v>
      </c>
      <c r="S36" s="303"/>
      <c r="T36" s="92"/>
      <c r="U36" s="103"/>
    </row>
    <row r="37" spans="1:21" ht="19.5" customHeight="1">
      <c r="A37" s="28" t="s">
        <v>593</v>
      </c>
      <c r="B37" s="29">
        <v>4630</v>
      </c>
      <c r="C37" s="302">
        <v>2988927</v>
      </c>
      <c r="D37" s="391"/>
      <c r="E37" s="29">
        <v>4129</v>
      </c>
      <c r="F37" s="302">
        <v>2572640</v>
      </c>
      <c r="G37" s="391"/>
      <c r="H37" s="29">
        <v>347</v>
      </c>
      <c r="I37" s="302">
        <v>317853</v>
      </c>
      <c r="J37" s="391"/>
      <c r="K37" s="29">
        <v>86</v>
      </c>
      <c r="L37" s="302">
        <v>70299</v>
      </c>
      <c r="M37" s="391"/>
      <c r="N37" s="29">
        <v>20</v>
      </c>
      <c r="O37" s="302">
        <v>9943</v>
      </c>
      <c r="P37" s="391"/>
      <c r="Q37" s="29">
        <v>48</v>
      </c>
      <c r="R37" s="302">
        <v>18192</v>
      </c>
      <c r="S37" s="303"/>
      <c r="T37" s="92"/>
      <c r="U37" s="103"/>
    </row>
    <row r="38" spans="1:21" ht="19.5" customHeight="1">
      <c r="A38" s="28" t="s">
        <v>594</v>
      </c>
      <c r="B38" s="29">
        <v>4835</v>
      </c>
      <c r="C38" s="302">
        <v>3152187</v>
      </c>
      <c r="D38" s="391"/>
      <c r="E38" s="29">
        <v>4330</v>
      </c>
      <c r="F38" s="302">
        <v>2732371</v>
      </c>
      <c r="G38" s="391"/>
      <c r="H38" s="29">
        <v>360</v>
      </c>
      <c r="I38" s="302">
        <v>327936</v>
      </c>
      <c r="J38" s="391"/>
      <c r="K38" s="29">
        <v>75</v>
      </c>
      <c r="L38" s="302">
        <v>62202</v>
      </c>
      <c r="M38" s="391"/>
      <c r="N38" s="29">
        <v>27</v>
      </c>
      <c r="O38" s="302">
        <v>13356</v>
      </c>
      <c r="P38" s="391"/>
      <c r="Q38" s="29">
        <v>43</v>
      </c>
      <c r="R38" s="302">
        <v>16322</v>
      </c>
      <c r="S38" s="303"/>
      <c r="T38" s="92"/>
      <c r="U38" s="89"/>
    </row>
    <row r="39" spans="1:21" ht="19.5" customHeight="1">
      <c r="A39" s="28" t="s">
        <v>595</v>
      </c>
      <c r="B39" s="29">
        <f t="shared" ref="B39:C41" si="0">SUM(E39,H39,K39,N39,Q39)</f>
        <v>5070</v>
      </c>
      <c r="C39" s="302">
        <f t="shared" si="0"/>
        <v>3343246</v>
      </c>
      <c r="D39" s="391"/>
      <c r="E39" s="29">
        <v>4575</v>
      </c>
      <c r="F39" s="302">
        <v>2928218</v>
      </c>
      <c r="G39" s="391"/>
      <c r="H39" s="29">
        <v>372</v>
      </c>
      <c r="I39" s="302">
        <v>336101</v>
      </c>
      <c r="J39" s="391"/>
      <c r="K39" s="29">
        <v>67</v>
      </c>
      <c r="L39" s="302">
        <v>54721</v>
      </c>
      <c r="M39" s="391"/>
      <c r="N39" s="29">
        <v>26</v>
      </c>
      <c r="O39" s="302">
        <v>12800</v>
      </c>
      <c r="P39" s="391"/>
      <c r="Q39" s="29">
        <v>30</v>
      </c>
      <c r="R39" s="302">
        <v>11406</v>
      </c>
      <c r="S39" s="303"/>
      <c r="T39" s="92"/>
      <c r="U39" s="89"/>
    </row>
    <row r="40" spans="1:21" ht="19.5" customHeight="1">
      <c r="A40" s="28" t="s">
        <v>596</v>
      </c>
      <c r="B40" s="29">
        <f t="shared" si="0"/>
        <v>5256</v>
      </c>
      <c r="C40" s="302">
        <f t="shared" si="0"/>
        <v>3472555</v>
      </c>
      <c r="D40" s="391"/>
      <c r="E40" s="29">
        <v>4729</v>
      </c>
      <c r="F40" s="302">
        <v>3028561</v>
      </c>
      <c r="G40" s="391"/>
      <c r="H40" s="29">
        <v>418</v>
      </c>
      <c r="I40" s="302">
        <v>374340</v>
      </c>
      <c r="J40" s="391"/>
      <c r="K40" s="29">
        <v>68</v>
      </c>
      <c r="L40" s="302">
        <v>52375</v>
      </c>
      <c r="M40" s="391"/>
      <c r="N40" s="29">
        <v>21</v>
      </c>
      <c r="O40" s="302">
        <v>10015</v>
      </c>
      <c r="P40" s="391"/>
      <c r="Q40" s="29">
        <v>20</v>
      </c>
      <c r="R40" s="302">
        <v>7264</v>
      </c>
      <c r="S40" s="303"/>
      <c r="T40" s="92"/>
      <c r="U40" s="89"/>
    </row>
    <row r="41" spans="1:21" ht="19.5" customHeight="1">
      <c r="A41" s="28" t="s">
        <v>597</v>
      </c>
      <c r="B41" s="29">
        <f t="shared" si="0"/>
        <v>5462</v>
      </c>
      <c r="C41" s="302">
        <f t="shared" si="0"/>
        <v>3644971</v>
      </c>
      <c r="D41" s="391"/>
      <c r="E41" s="29">
        <v>4883</v>
      </c>
      <c r="F41" s="302">
        <v>3149455</v>
      </c>
      <c r="G41" s="391"/>
      <c r="H41" s="29">
        <v>466</v>
      </c>
      <c r="I41" s="302">
        <v>420286</v>
      </c>
      <c r="J41" s="391"/>
      <c r="K41" s="29">
        <v>78</v>
      </c>
      <c r="L41" s="302">
        <v>60167</v>
      </c>
      <c r="M41" s="391"/>
      <c r="N41" s="29">
        <v>21</v>
      </c>
      <c r="O41" s="302">
        <v>9984</v>
      </c>
      <c r="P41" s="391"/>
      <c r="Q41" s="29">
        <v>14</v>
      </c>
      <c r="R41" s="302">
        <v>5079</v>
      </c>
      <c r="S41" s="303"/>
      <c r="T41" s="92"/>
      <c r="U41" s="89"/>
    </row>
    <row r="42" spans="1:21" ht="19.5" customHeight="1">
      <c r="A42" s="28" t="s">
        <v>598</v>
      </c>
      <c r="B42" s="29">
        <f>SUM(E42,H42,K42,N42,Q42)</f>
        <v>5655</v>
      </c>
      <c r="C42" s="302">
        <v>3812909</v>
      </c>
      <c r="D42" s="391"/>
      <c r="E42" s="29">
        <v>5045</v>
      </c>
      <c r="F42" s="302">
        <v>3286591</v>
      </c>
      <c r="G42" s="391"/>
      <c r="H42" s="29">
        <v>497</v>
      </c>
      <c r="I42" s="302">
        <v>449026</v>
      </c>
      <c r="J42" s="391"/>
      <c r="K42" s="29">
        <v>80</v>
      </c>
      <c r="L42" s="302">
        <v>62627</v>
      </c>
      <c r="M42" s="391"/>
      <c r="N42" s="29">
        <v>23</v>
      </c>
      <c r="O42" s="302">
        <v>10594</v>
      </c>
      <c r="P42" s="391"/>
      <c r="Q42" s="29">
        <v>10</v>
      </c>
      <c r="R42" s="302">
        <v>4071</v>
      </c>
      <c r="S42" s="303"/>
      <c r="T42" s="92"/>
      <c r="U42" s="101"/>
    </row>
    <row r="43" spans="1:21" ht="19.5" customHeight="1">
      <c r="A43" s="28" t="s">
        <v>599</v>
      </c>
      <c r="B43" s="29">
        <f>SUM(E43,H43,K43,N43,Q43)</f>
        <v>5850</v>
      </c>
      <c r="C43" s="302">
        <f>SUM(F43,I43,L43,O43,R43)</f>
        <v>3964594</v>
      </c>
      <c r="D43" s="391"/>
      <c r="E43" s="29">
        <v>5217</v>
      </c>
      <c r="F43" s="302">
        <v>3416246</v>
      </c>
      <c r="G43" s="391"/>
      <c r="H43" s="29">
        <v>521</v>
      </c>
      <c r="I43" s="302">
        <v>469956</v>
      </c>
      <c r="J43" s="391"/>
      <c r="K43" s="29">
        <v>81</v>
      </c>
      <c r="L43" s="302">
        <v>64661</v>
      </c>
      <c r="M43" s="391"/>
      <c r="N43" s="29">
        <v>23</v>
      </c>
      <c r="O43" s="302">
        <v>10485</v>
      </c>
      <c r="P43" s="391"/>
      <c r="Q43" s="29">
        <v>8</v>
      </c>
      <c r="R43" s="302">
        <v>3246</v>
      </c>
      <c r="S43" s="303"/>
      <c r="T43" s="92"/>
      <c r="U43" s="89"/>
    </row>
    <row r="44" spans="1:21" ht="19.5" customHeight="1">
      <c r="A44" s="28" t="s">
        <v>600</v>
      </c>
      <c r="B44" s="29">
        <v>5962</v>
      </c>
      <c r="C44" s="302">
        <v>4060032</v>
      </c>
      <c r="D44" s="391"/>
      <c r="E44" s="29">
        <v>5345</v>
      </c>
      <c r="F44" s="302">
        <v>3525067</v>
      </c>
      <c r="G44" s="391"/>
      <c r="H44" s="29">
        <v>516</v>
      </c>
      <c r="I44" s="302">
        <v>464943</v>
      </c>
      <c r="J44" s="391"/>
      <c r="K44" s="29">
        <v>74</v>
      </c>
      <c r="L44" s="302">
        <v>58997</v>
      </c>
      <c r="M44" s="391"/>
      <c r="N44" s="29">
        <v>21</v>
      </c>
      <c r="O44" s="302">
        <v>9402</v>
      </c>
      <c r="P44" s="391"/>
      <c r="Q44" s="29">
        <v>6</v>
      </c>
      <c r="R44" s="302">
        <v>1623</v>
      </c>
      <c r="S44" s="303"/>
      <c r="T44" s="92"/>
      <c r="U44" s="89"/>
    </row>
    <row r="45" spans="1:21" ht="19.5" customHeight="1">
      <c r="A45" s="28" t="s">
        <v>601</v>
      </c>
      <c r="B45" s="29">
        <v>6061</v>
      </c>
      <c r="C45" s="302">
        <v>4151322</v>
      </c>
      <c r="D45" s="391"/>
      <c r="E45" s="29">
        <v>5470</v>
      </c>
      <c r="F45" s="302">
        <v>3635734</v>
      </c>
      <c r="G45" s="391"/>
      <c r="H45" s="29">
        <v>509</v>
      </c>
      <c r="I45" s="302">
        <v>457877</v>
      </c>
      <c r="J45" s="391"/>
      <c r="K45" s="29">
        <v>62</v>
      </c>
      <c r="L45" s="302">
        <v>49025</v>
      </c>
      <c r="M45" s="391"/>
      <c r="N45" s="29">
        <v>16</v>
      </c>
      <c r="O45" s="302">
        <v>7244</v>
      </c>
      <c r="P45" s="391"/>
      <c r="Q45" s="29">
        <v>4</v>
      </c>
      <c r="R45" s="302">
        <v>1442</v>
      </c>
      <c r="S45" s="303"/>
      <c r="T45" s="92"/>
      <c r="U45" s="89"/>
    </row>
    <row r="46" spans="1:21" ht="19.5" customHeight="1">
      <c r="A46" s="28" t="s">
        <v>602</v>
      </c>
      <c r="B46" s="29">
        <v>6164</v>
      </c>
      <c r="C46" s="302">
        <v>4246290</v>
      </c>
      <c r="D46" s="391"/>
      <c r="E46" s="29">
        <v>5556</v>
      </c>
      <c r="F46" s="302">
        <v>3717399</v>
      </c>
      <c r="G46" s="391"/>
      <c r="H46" s="29">
        <v>528</v>
      </c>
      <c r="I46" s="302">
        <v>473521</v>
      </c>
      <c r="J46" s="391"/>
      <c r="K46" s="29">
        <v>61</v>
      </c>
      <c r="L46" s="302">
        <v>47332</v>
      </c>
      <c r="M46" s="391"/>
      <c r="N46" s="29">
        <v>16</v>
      </c>
      <c r="O46" s="302">
        <v>7226</v>
      </c>
      <c r="P46" s="391"/>
      <c r="Q46" s="29">
        <v>3</v>
      </c>
      <c r="R46" s="302">
        <v>812</v>
      </c>
      <c r="S46" s="303"/>
      <c r="T46" s="92"/>
      <c r="U46" s="89"/>
    </row>
    <row r="47" spans="1:21" ht="19.5" customHeight="1">
      <c r="A47" s="28" t="s">
        <v>603</v>
      </c>
      <c r="B47" s="29">
        <v>6252</v>
      </c>
      <c r="C47" s="302">
        <v>4327508</v>
      </c>
      <c r="D47" s="391"/>
      <c r="E47" s="29">
        <v>5644</v>
      </c>
      <c r="F47" s="302">
        <v>3799799</v>
      </c>
      <c r="G47" s="391"/>
      <c r="H47" s="29">
        <v>530</v>
      </c>
      <c r="I47" s="302">
        <v>473174</v>
      </c>
      <c r="J47" s="391"/>
      <c r="K47" s="29">
        <v>59</v>
      </c>
      <c r="L47" s="302">
        <v>46497</v>
      </c>
      <c r="M47" s="391"/>
      <c r="N47" s="29">
        <v>16</v>
      </c>
      <c r="O47" s="302">
        <v>7226</v>
      </c>
      <c r="P47" s="391"/>
      <c r="Q47" s="29">
        <v>3</v>
      </c>
      <c r="R47" s="302">
        <v>812</v>
      </c>
      <c r="S47" s="303"/>
      <c r="T47" s="92"/>
      <c r="U47" s="101"/>
    </row>
    <row r="48" spans="1:21" ht="19.5" customHeight="1" thickBot="1">
      <c r="A48" s="32" t="s">
        <v>604</v>
      </c>
      <c r="B48" s="33">
        <v>6392</v>
      </c>
      <c r="C48" s="320">
        <v>4424881</v>
      </c>
      <c r="D48" s="400"/>
      <c r="E48" s="33">
        <v>5778</v>
      </c>
      <c r="F48" s="320">
        <v>3900256</v>
      </c>
      <c r="G48" s="400"/>
      <c r="H48" s="33">
        <v>530</v>
      </c>
      <c r="I48" s="320">
        <v>470925</v>
      </c>
      <c r="J48" s="400"/>
      <c r="K48" s="33">
        <v>66</v>
      </c>
      <c r="L48" s="320">
        <v>46323</v>
      </c>
      <c r="M48" s="400"/>
      <c r="N48" s="33">
        <v>16</v>
      </c>
      <c r="O48" s="320">
        <v>6973</v>
      </c>
      <c r="P48" s="400"/>
      <c r="Q48" s="33">
        <v>2</v>
      </c>
      <c r="R48" s="320">
        <v>404</v>
      </c>
      <c r="S48" s="321"/>
      <c r="T48" s="92"/>
      <c r="U48" s="89"/>
    </row>
    <row r="49" spans="1:20" ht="18.75" customHeight="1">
      <c r="A49" s="8"/>
      <c r="B49" s="8"/>
      <c r="C49" s="8"/>
      <c r="D49" s="8"/>
      <c r="E49" s="8"/>
      <c r="F49" s="8"/>
      <c r="G49" s="8"/>
      <c r="H49" s="124"/>
      <c r="I49" s="124"/>
      <c r="J49" s="124"/>
      <c r="K49" s="124"/>
      <c r="L49" s="124"/>
      <c r="M49" s="124"/>
      <c r="S49" s="124" t="s">
        <v>245</v>
      </c>
    </row>
    <row r="50" spans="1:20" s="108" customFormat="1" ht="22.5" customHeight="1">
      <c r="A50" s="413" t="s">
        <v>626</v>
      </c>
      <c r="B50" s="414"/>
      <c r="C50" s="414"/>
      <c r="D50" s="414"/>
      <c r="E50" s="414"/>
      <c r="F50" s="414"/>
      <c r="G50" s="414"/>
      <c r="H50" s="107"/>
      <c r="I50" s="107"/>
      <c r="J50" s="107"/>
      <c r="K50" s="107"/>
    </row>
    <row r="51" spans="1:20" s="108" customFormat="1" ht="22.5" customHeight="1" thickBo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20" s="108" customFormat="1" ht="14.25" customHeight="1">
      <c r="A52" s="415" t="s">
        <v>426</v>
      </c>
      <c r="B52" s="409" t="s">
        <v>406</v>
      </c>
      <c r="C52" s="409"/>
      <c r="D52" s="409"/>
      <c r="E52" s="409"/>
      <c r="F52" s="409"/>
      <c r="G52" s="409" t="s">
        <v>407</v>
      </c>
      <c r="H52" s="409"/>
      <c r="I52" s="409"/>
      <c r="J52" s="409"/>
      <c r="K52" s="409"/>
      <c r="L52" s="118" t="s">
        <v>408</v>
      </c>
      <c r="M52" s="409" t="s">
        <v>409</v>
      </c>
      <c r="N52" s="409" t="s">
        <v>425</v>
      </c>
      <c r="O52" s="409"/>
      <c r="P52" s="409"/>
      <c r="Q52" s="118" t="s">
        <v>422</v>
      </c>
      <c r="R52" s="409" t="s">
        <v>410</v>
      </c>
      <c r="S52" s="118" t="s">
        <v>423</v>
      </c>
      <c r="T52" s="411" t="s">
        <v>648</v>
      </c>
    </row>
    <row r="53" spans="1:20" s="108" customFormat="1" ht="13.5" customHeight="1">
      <c r="A53" s="416"/>
      <c r="B53" s="113" t="s">
        <v>411</v>
      </c>
      <c r="C53" s="113" t="s">
        <v>412</v>
      </c>
      <c r="D53" s="113" t="s">
        <v>413</v>
      </c>
      <c r="E53" s="113" t="s">
        <v>414</v>
      </c>
      <c r="F53" s="113" t="s">
        <v>415</v>
      </c>
      <c r="G53" s="113" t="s">
        <v>411</v>
      </c>
      <c r="H53" s="113" t="s">
        <v>412</v>
      </c>
      <c r="I53" s="113" t="s">
        <v>413</v>
      </c>
      <c r="J53" s="113" t="s">
        <v>414</v>
      </c>
      <c r="K53" s="113" t="s">
        <v>415</v>
      </c>
      <c r="L53" s="119" t="s">
        <v>419</v>
      </c>
      <c r="M53" s="410"/>
      <c r="N53" s="120" t="s">
        <v>420</v>
      </c>
      <c r="O53" s="120" t="s">
        <v>421</v>
      </c>
      <c r="P53" s="113" t="s">
        <v>415</v>
      </c>
      <c r="Q53" s="119" t="s">
        <v>416</v>
      </c>
      <c r="R53" s="410"/>
      <c r="S53" s="119" t="s">
        <v>417</v>
      </c>
      <c r="T53" s="412"/>
    </row>
    <row r="54" spans="1:20" s="108" customFormat="1" ht="7.5" customHeight="1">
      <c r="A54" s="109"/>
      <c r="B54" s="112" t="s">
        <v>418</v>
      </c>
      <c r="C54" s="110" t="s">
        <v>418</v>
      </c>
      <c r="D54" s="110" t="s">
        <v>418</v>
      </c>
      <c r="E54" s="110" t="s">
        <v>418</v>
      </c>
      <c r="F54" s="110" t="s">
        <v>418</v>
      </c>
      <c r="G54" s="110" t="s">
        <v>418</v>
      </c>
      <c r="H54" s="110" t="s">
        <v>418</v>
      </c>
      <c r="I54" s="110" t="s">
        <v>418</v>
      </c>
      <c r="J54" s="110" t="s">
        <v>418</v>
      </c>
      <c r="K54" s="110" t="s">
        <v>418</v>
      </c>
      <c r="L54" s="110" t="s">
        <v>418</v>
      </c>
      <c r="M54" s="110" t="s">
        <v>418</v>
      </c>
      <c r="N54" s="110" t="s">
        <v>418</v>
      </c>
      <c r="O54" s="110" t="s">
        <v>418</v>
      </c>
      <c r="P54" s="110" t="s">
        <v>418</v>
      </c>
      <c r="Q54" s="110" t="s">
        <v>418</v>
      </c>
      <c r="R54" s="110" t="s">
        <v>418</v>
      </c>
      <c r="S54" s="110" t="s">
        <v>418</v>
      </c>
      <c r="T54" s="111" t="s">
        <v>418</v>
      </c>
    </row>
    <row r="55" spans="1:20" s="108" customFormat="1" ht="15" customHeight="1">
      <c r="A55" s="36" t="s">
        <v>575</v>
      </c>
      <c r="B55" s="114">
        <v>1734</v>
      </c>
      <c r="C55" s="114">
        <v>4750</v>
      </c>
      <c r="D55" s="114">
        <v>259</v>
      </c>
      <c r="E55" s="114">
        <v>511</v>
      </c>
      <c r="F55" s="114">
        <v>7254</v>
      </c>
      <c r="G55" s="114">
        <v>1145</v>
      </c>
      <c r="H55" s="114">
        <v>3994</v>
      </c>
      <c r="I55" s="114">
        <v>220</v>
      </c>
      <c r="J55" s="114">
        <v>474</v>
      </c>
      <c r="K55" s="114">
        <v>5833</v>
      </c>
      <c r="L55" s="114">
        <v>2718</v>
      </c>
      <c r="M55" s="114">
        <v>2242</v>
      </c>
      <c r="N55" s="114">
        <v>1380</v>
      </c>
      <c r="O55" s="114">
        <v>1820</v>
      </c>
      <c r="P55" s="114">
        <v>3200</v>
      </c>
      <c r="Q55" s="114">
        <v>332</v>
      </c>
      <c r="R55" s="114">
        <v>548</v>
      </c>
      <c r="S55" s="114">
        <v>602</v>
      </c>
      <c r="T55" s="115">
        <f>SUM(F55,K55,L55:M55,P55,Q55:S55)</f>
        <v>22729</v>
      </c>
    </row>
    <row r="56" spans="1:20" s="108" customFormat="1" ht="20.25" customHeight="1">
      <c r="A56" s="28" t="s">
        <v>576</v>
      </c>
      <c r="B56" s="116">
        <v>3306</v>
      </c>
      <c r="C56" s="116">
        <v>7757</v>
      </c>
      <c r="D56" s="116">
        <v>560</v>
      </c>
      <c r="E56" s="116">
        <v>2384</v>
      </c>
      <c r="F56" s="116">
        <v>14007</v>
      </c>
      <c r="G56" s="116">
        <v>2077</v>
      </c>
      <c r="H56" s="116">
        <v>6830</v>
      </c>
      <c r="I56" s="116">
        <v>581</v>
      </c>
      <c r="J56" s="116">
        <v>2787</v>
      </c>
      <c r="K56" s="116">
        <v>12275</v>
      </c>
      <c r="L56" s="116">
        <v>5783</v>
      </c>
      <c r="M56" s="116">
        <v>4891</v>
      </c>
      <c r="N56" s="116">
        <v>676</v>
      </c>
      <c r="O56" s="116">
        <v>2547</v>
      </c>
      <c r="P56" s="116">
        <v>3223</v>
      </c>
      <c r="Q56" s="116">
        <v>507</v>
      </c>
      <c r="R56" s="116">
        <v>972</v>
      </c>
      <c r="S56" s="116">
        <v>1026</v>
      </c>
      <c r="T56" s="117">
        <f t="shared" ref="T56:T62" si="1">SUM(F56,K56,L56:M56,P56,Q56:S56)</f>
        <v>42684</v>
      </c>
    </row>
    <row r="57" spans="1:20" s="108" customFormat="1" ht="20.25" customHeight="1">
      <c r="A57" s="28" t="s">
        <v>217</v>
      </c>
      <c r="B57" s="116">
        <v>8240</v>
      </c>
      <c r="C57" s="116">
        <v>10234</v>
      </c>
      <c r="D57" s="116">
        <v>575</v>
      </c>
      <c r="E57" s="116">
        <v>989</v>
      </c>
      <c r="F57" s="116">
        <v>20038</v>
      </c>
      <c r="G57" s="116">
        <v>5753</v>
      </c>
      <c r="H57" s="116">
        <v>16087</v>
      </c>
      <c r="I57" s="116">
        <v>166</v>
      </c>
      <c r="J57" s="116">
        <v>453</v>
      </c>
      <c r="K57" s="116">
        <v>22459</v>
      </c>
      <c r="L57" s="116">
        <v>7582</v>
      </c>
      <c r="M57" s="116">
        <v>4610</v>
      </c>
      <c r="N57" s="116">
        <v>2809</v>
      </c>
      <c r="O57" s="116">
        <v>2372</v>
      </c>
      <c r="P57" s="116">
        <v>5181</v>
      </c>
      <c r="Q57" s="116">
        <v>893</v>
      </c>
      <c r="R57" s="116">
        <v>1799</v>
      </c>
      <c r="S57" s="116">
        <v>950</v>
      </c>
      <c r="T57" s="117">
        <f t="shared" si="1"/>
        <v>63512</v>
      </c>
    </row>
    <row r="58" spans="1:20" s="108" customFormat="1" ht="20.25" customHeight="1">
      <c r="A58" s="28" t="s">
        <v>446</v>
      </c>
      <c r="B58" s="116">
        <v>6134</v>
      </c>
      <c r="C58" s="116">
        <v>9319</v>
      </c>
      <c r="D58" s="116">
        <v>466</v>
      </c>
      <c r="E58" s="116">
        <v>233</v>
      </c>
      <c r="F58" s="116">
        <v>16152</v>
      </c>
      <c r="G58" s="116">
        <v>5427</v>
      </c>
      <c r="H58" s="116">
        <v>17338</v>
      </c>
      <c r="I58" s="116" t="s">
        <v>427</v>
      </c>
      <c r="J58" s="116">
        <v>126</v>
      </c>
      <c r="K58" s="116">
        <v>22891</v>
      </c>
      <c r="L58" s="116">
        <v>7733</v>
      </c>
      <c r="M58" s="116">
        <v>4190</v>
      </c>
      <c r="N58" s="116">
        <v>2664</v>
      </c>
      <c r="O58" s="116">
        <v>2556</v>
      </c>
      <c r="P58" s="116">
        <v>5220</v>
      </c>
      <c r="Q58" s="116">
        <v>920</v>
      </c>
      <c r="R58" s="116">
        <v>1869</v>
      </c>
      <c r="S58" s="116">
        <v>1233</v>
      </c>
      <c r="T58" s="117">
        <f t="shared" si="1"/>
        <v>60208</v>
      </c>
    </row>
    <row r="59" spans="1:20" s="108" customFormat="1" ht="20.25" customHeight="1">
      <c r="A59" s="28" t="s">
        <v>447</v>
      </c>
      <c r="B59" s="116">
        <v>6661</v>
      </c>
      <c r="C59" s="116">
        <v>8580</v>
      </c>
      <c r="D59" s="116">
        <v>241</v>
      </c>
      <c r="E59" s="116">
        <v>173</v>
      </c>
      <c r="F59" s="116">
        <v>15655</v>
      </c>
      <c r="G59" s="116">
        <v>4159</v>
      </c>
      <c r="H59" s="116">
        <v>16543</v>
      </c>
      <c r="I59" s="116">
        <v>8</v>
      </c>
      <c r="J59" s="116">
        <v>111</v>
      </c>
      <c r="K59" s="116">
        <v>20821</v>
      </c>
      <c r="L59" s="116">
        <v>7996</v>
      </c>
      <c r="M59" s="116">
        <v>4554</v>
      </c>
      <c r="N59" s="116">
        <v>2976</v>
      </c>
      <c r="O59" s="116">
        <v>2496</v>
      </c>
      <c r="P59" s="116">
        <v>5472</v>
      </c>
      <c r="Q59" s="403">
        <v>2532</v>
      </c>
      <c r="R59" s="403"/>
      <c r="S59" s="116">
        <v>476</v>
      </c>
      <c r="T59" s="117">
        <f t="shared" si="1"/>
        <v>57506</v>
      </c>
    </row>
    <row r="60" spans="1:20" s="108" customFormat="1" ht="20.25" customHeight="1">
      <c r="A60" s="28" t="s">
        <v>577</v>
      </c>
      <c r="B60" s="116">
        <v>7239</v>
      </c>
      <c r="C60" s="116">
        <v>11060</v>
      </c>
      <c r="D60" s="116">
        <v>123</v>
      </c>
      <c r="E60" s="116">
        <v>703</v>
      </c>
      <c r="F60" s="116">
        <v>19125</v>
      </c>
      <c r="G60" s="116">
        <v>4256</v>
      </c>
      <c r="H60" s="116">
        <v>18196</v>
      </c>
      <c r="I60" s="116">
        <v>174</v>
      </c>
      <c r="J60" s="116">
        <v>339</v>
      </c>
      <c r="K60" s="116">
        <v>22965</v>
      </c>
      <c r="L60" s="116">
        <v>6544</v>
      </c>
      <c r="M60" s="116">
        <v>4912</v>
      </c>
      <c r="N60" s="116">
        <v>2333</v>
      </c>
      <c r="O60" s="116">
        <v>2558</v>
      </c>
      <c r="P60" s="116">
        <v>4891</v>
      </c>
      <c r="Q60" s="405">
        <v>2184</v>
      </c>
      <c r="R60" s="405"/>
      <c r="S60" s="116">
        <v>258</v>
      </c>
      <c r="T60" s="117">
        <f t="shared" si="1"/>
        <v>60879</v>
      </c>
    </row>
    <row r="61" spans="1:20" s="108" customFormat="1" ht="20.25" customHeight="1">
      <c r="A61" s="28" t="s">
        <v>578</v>
      </c>
      <c r="B61" s="116">
        <v>7030</v>
      </c>
      <c r="C61" s="116">
        <v>13160</v>
      </c>
      <c r="D61" s="116">
        <v>327</v>
      </c>
      <c r="E61" s="116">
        <v>581</v>
      </c>
      <c r="F61" s="116">
        <v>21098</v>
      </c>
      <c r="G61" s="116">
        <v>3112</v>
      </c>
      <c r="H61" s="116">
        <v>17727</v>
      </c>
      <c r="I61" s="116">
        <v>214</v>
      </c>
      <c r="J61" s="116">
        <v>606</v>
      </c>
      <c r="K61" s="116">
        <v>21659</v>
      </c>
      <c r="L61" s="116">
        <v>15348</v>
      </c>
      <c r="M61" s="116">
        <v>6746</v>
      </c>
      <c r="N61" s="116">
        <v>2424</v>
      </c>
      <c r="O61" s="116">
        <v>5211</v>
      </c>
      <c r="P61" s="116">
        <v>7635</v>
      </c>
      <c r="Q61" s="405">
        <v>3625</v>
      </c>
      <c r="R61" s="405"/>
      <c r="S61" s="116">
        <v>2357</v>
      </c>
      <c r="T61" s="117">
        <f t="shared" si="1"/>
        <v>78468</v>
      </c>
    </row>
    <row r="62" spans="1:20" s="108" customFormat="1" ht="20.25" customHeight="1" thickBot="1">
      <c r="A62" s="32" t="s">
        <v>579</v>
      </c>
      <c r="B62" s="209">
        <v>7468</v>
      </c>
      <c r="C62" s="209">
        <v>13087</v>
      </c>
      <c r="D62" s="209">
        <v>491</v>
      </c>
      <c r="E62" s="209">
        <v>1900</v>
      </c>
      <c r="F62" s="209">
        <v>22946</v>
      </c>
      <c r="G62" s="209">
        <v>2870</v>
      </c>
      <c r="H62" s="209">
        <v>16695</v>
      </c>
      <c r="I62" s="209">
        <v>240</v>
      </c>
      <c r="J62" s="209">
        <v>989</v>
      </c>
      <c r="K62" s="209">
        <v>20794</v>
      </c>
      <c r="L62" s="209">
        <v>16245</v>
      </c>
      <c r="M62" s="209">
        <v>6952</v>
      </c>
      <c r="N62" s="209">
        <v>6622</v>
      </c>
      <c r="O62" s="209">
        <v>6017</v>
      </c>
      <c r="P62" s="209">
        <v>12639</v>
      </c>
      <c r="Q62" s="406">
        <v>3854</v>
      </c>
      <c r="R62" s="406"/>
      <c r="S62" s="209">
        <v>2236</v>
      </c>
      <c r="T62" s="210">
        <f t="shared" si="1"/>
        <v>85666</v>
      </c>
    </row>
    <row r="63" spans="1:20" s="108" customFormat="1" ht="18" customHeight="1">
      <c r="A63" s="404" t="s">
        <v>653</v>
      </c>
      <c r="B63" s="404"/>
      <c r="C63" s="404"/>
      <c r="D63" s="404"/>
      <c r="E63" s="404"/>
      <c r="F63" s="404"/>
      <c r="G63" s="404"/>
      <c r="H63" s="404"/>
      <c r="I63" s="404"/>
      <c r="J63" s="404"/>
      <c r="K63" s="404"/>
    </row>
    <row r="64" spans="1:20" s="108" customFormat="1" ht="18" customHeight="1">
      <c r="A64" s="402" t="s">
        <v>654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</row>
    <row r="65" spans="1:20" s="108" customFormat="1" ht="18" customHeight="1">
      <c r="A65" s="121"/>
      <c r="B65" s="121"/>
      <c r="C65" s="121"/>
      <c r="D65" s="121"/>
      <c r="E65" s="121"/>
      <c r="F65" s="121"/>
      <c r="G65" s="121"/>
      <c r="I65" s="130"/>
      <c r="J65" s="130"/>
      <c r="K65" s="130"/>
      <c r="T65" s="129" t="s">
        <v>270</v>
      </c>
    </row>
  </sheetData>
  <mergeCells count="133">
    <mergeCell ref="A1:F1"/>
    <mergeCell ref="A2:E2"/>
    <mergeCell ref="A3:A4"/>
    <mergeCell ref="B3:C3"/>
    <mergeCell ref="D3:E3"/>
    <mergeCell ref="F3:G3"/>
    <mergeCell ref="F40:G40"/>
    <mergeCell ref="H3:I3"/>
    <mergeCell ref="A17:E17"/>
    <mergeCell ref="F17:I17"/>
    <mergeCell ref="E20:G20"/>
    <mergeCell ref="H20:J20"/>
    <mergeCell ref="I35:J35"/>
    <mergeCell ref="I36:J36"/>
    <mergeCell ref="G52:K52"/>
    <mergeCell ref="C37:D37"/>
    <mergeCell ref="C38:D38"/>
    <mergeCell ref="C39:D39"/>
    <mergeCell ref="I38:J38"/>
    <mergeCell ref="I39:J39"/>
    <mergeCell ref="I40:J40"/>
    <mergeCell ref="I43:J43"/>
    <mergeCell ref="I44:J44"/>
    <mergeCell ref="I45:J45"/>
    <mergeCell ref="I46:J46"/>
    <mergeCell ref="I47:J47"/>
    <mergeCell ref="I48:J48"/>
    <mergeCell ref="I37:J37"/>
    <mergeCell ref="C40:D40"/>
    <mergeCell ref="M52:M53"/>
    <mergeCell ref="N52:P52"/>
    <mergeCell ref="R52:R53"/>
    <mergeCell ref="T52:T53"/>
    <mergeCell ref="B20:D20"/>
    <mergeCell ref="C21:D21"/>
    <mergeCell ref="C22:D22"/>
    <mergeCell ref="C34:D34"/>
    <mergeCell ref="C35:D35"/>
    <mergeCell ref="C36:D36"/>
    <mergeCell ref="F21:G21"/>
    <mergeCell ref="F22:G22"/>
    <mergeCell ref="F34:G34"/>
    <mergeCell ref="F35:G35"/>
    <mergeCell ref="F36:G36"/>
    <mergeCell ref="F37:G37"/>
    <mergeCell ref="F38:G38"/>
    <mergeCell ref="F39:G39"/>
    <mergeCell ref="I21:J21"/>
    <mergeCell ref="I22:J22"/>
    <mergeCell ref="I34:J34"/>
    <mergeCell ref="A50:G50"/>
    <mergeCell ref="A52:A53"/>
    <mergeCell ref="B52:F52"/>
    <mergeCell ref="F45:G45"/>
    <mergeCell ref="F46:G46"/>
    <mergeCell ref="F47:G47"/>
    <mergeCell ref="F48:G48"/>
    <mergeCell ref="I41:J41"/>
    <mergeCell ref="I42:J42"/>
    <mergeCell ref="K20:M20"/>
    <mergeCell ref="A18:E18"/>
    <mergeCell ref="A20:A21"/>
    <mergeCell ref="O46:P46"/>
    <mergeCell ref="O47:P47"/>
    <mergeCell ref="O48:P48"/>
    <mergeCell ref="L43:M43"/>
    <mergeCell ref="L44:M44"/>
    <mergeCell ref="L21:M21"/>
    <mergeCell ref="A64:K64"/>
    <mergeCell ref="Q59:R59"/>
    <mergeCell ref="A63:K63"/>
    <mergeCell ref="Q60:R60"/>
    <mergeCell ref="Q61:R61"/>
    <mergeCell ref="Q62:R62"/>
    <mergeCell ref="C41:D41"/>
    <mergeCell ref="C42:D42"/>
    <mergeCell ref="C43:D43"/>
    <mergeCell ref="C44:D44"/>
    <mergeCell ref="C45:D45"/>
    <mergeCell ref="C46:D46"/>
    <mergeCell ref="C47:D47"/>
    <mergeCell ref="C48:D48"/>
    <mergeCell ref="F41:G41"/>
    <mergeCell ref="F42:G42"/>
    <mergeCell ref="F43:G43"/>
    <mergeCell ref="F44:G44"/>
    <mergeCell ref="N20:P20"/>
    <mergeCell ref="Q20:S20"/>
    <mergeCell ref="R43:S43"/>
    <mergeCell ref="R42:S42"/>
    <mergeCell ref="O38:P38"/>
    <mergeCell ref="O39:P39"/>
    <mergeCell ref="O40:P40"/>
    <mergeCell ref="O44:P44"/>
    <mergeCell ref="R21:S21"/>
    <mergeCell ref="R22:S22"/>
    <mergeCell ref="R34:S34"/>
    <mergeCell ref="R35:S35"/>
    <mergeCell ref="R36:S36"/>
    <mergeCell ref="R44:S44"/>
    <mergeCell ref="O21:P21"/>
    <mergeCell ref="O22:P22"/>
    <mergeCell ref="O34:P34"/>
    <mergeCell ref="O35:P35"/>
    <mergeCell ref="O36:P36"/>
    <mergeCell ref="O37:P37"/>
    <mergeCell ref="O41:P41"/>
    <mergeCell ref="O42:P42"/>
    <mergeCell ref="O43:P43"/>
    <mergeCell ref="L22:M22"/>
    <mergeCell ref="L34:M34"/>
    <mergeCell ref="L35:M35"/>
    <mergeCell ref="L36:M36"/>
    <mergeCell ref="L37:M37"/>
    <mergeCell ref="L38:M38"/>
    <mergeCell ref="R48:S48"/>
    <mergeCell ref="R37:S37"/>
    <mergeCell ref="R38:S38"/>
    <mergeCell ref="R39:S39"/>
    <mergeCell ref="R40:S40"/>
    <mergeCell ref="R41:S41"/>
    <mergeCell ref="R45:S45"/>
    <mergeCell ref="R46:S46"/>
    <mergeCell ref="R47:S47"/>
    <mergeCell ref="L48:M48"/>
    <mergeCell ref="L39:M39"/>
    <mergeCell ref="L40:M40"/>
    <mergeCell ref="L41:M41"/>
    <mergeCell ref="L45:M45"/>
    <mergeCell ref="L46:M46"/>
    <mergeCell ref="L47:M47"/>
    <mergeCell ref="L42:M42"/>
    <mergeCell ref="O45:P45"/>
  </mergeCells>
  <phoneticPr fontId="5"/>
  <pageMargins left="0.78740157480314965" right="0.78740157480314965" top="0.78740157480314965" bottom="0.59055118110236227" header="0.51181102362204722" footer="0.31496062992125984"/>
  <pageSetup paperSize="9" firstPageNumber="152" orientation="portrait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77国民健康保険加入状況</vt:lpstr>
      <vt:lpstr>78国保給付状況79老人保健給付状況80医療給付状況</vt:lpstr>
      <vt:lpstr>81老人医療（道老）支給状況</vt:lpstr>
      <vt:lpstr>82後期高齢者医療加入状況</vt:lpstr>
      <vt:lpstr>83介護保険加入状況･84給付状況</vt:lpstr>
      <vt:lpstr>85共同募金実績86献血状況</vt:lpstr>
      <vt:lpstr>87生活保護の状況</vt:lpstr>
      <vt:lpstr>88重度心身障害者89ひとり親家庭等医療費支給状況</vt:lpstr>
      <vt:lpstr>90児童手当支給状況</vt:lpstr>
      <vt:lpstr>91乳幼児医療費支給状況</vt:lpstr>
      <vt:lpstr>92国民年金被保険者数</vt:lpstr>
      <vt:lpstr>93国民年金受給状況94保健福祉総合センター使用状況</vt:lpstr>
      <vt:lpstr>Sheet1</vt:lpstr>
      <vt:lpstr>'77国民健康保険加入状況'!Print_Area</vt:lpstr>
      <vt:lpstr>'78国保給付状況79老人保健給付状況80医療給付状況'!Print_Area</vt:lpstr>
      <vt:lpstr>'83介護保険加入状況･84給付状況'!Print_Area</vt:lpstr>
      <vt:lpstr>'85共同募金実績86献血状況'!Print_Area</vt:lpstr>
      <vt:lpstr>'87生活保護の状況'!Print_Area</vt:lpstr>
      <vt:lpstr>'88重度心身障害者89ひとり親家庭等医療費支給状況'!Print_Area</vt:lpstr>
      <vt:lpstr>'90児童手当支給状況'!Print_Area</vt:lpstr>
      <vt:lpstr>'91乳幼児医療費支給状況'!Print_Area</vt:lpstr>
      <vt:lpstr>'92国民年金被保険者数'!Print_Area</vt:lpstr>
      <vt:lpstr>'93国民年金受給状況94保健福祉総合センター使用状況'!Print_Area</vt:lpstr>
      <vt:lpstr>Sheet1!Print_Area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2013-04-23T02:44:28Z</cp:lastPrinted>
  <dcterms:created xsi:type="dcterms:W3CDTF">2005-10-03T02:49:17Z</dcterms:created>
  <dcterms:modified xsi:type="dcterms:W3CDTF">2013-04-23T02:44:33Z</dcterms:modified>
</cp:coreProperties>
</file>