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27森林面積、28林家戸数及び林業就業者数" sheetId="1" r:id="rId1"/>
    <sheet name="29所有形態別森林面積及び蓄積" sheetId="2" r:id="rId2"/>
    <sheet name="30民有林の令級別面積" sheetId="3" r:id="rId3"/>
    <sheet name="31所有規模別林家戸数及び森林面積" sheetId="4" r:id="rId4"/>
    <sheet name="32林業生産の動向（民有林）" sheetId="5" r:id="rId5"/>
  </sheets>
  <externalReferences>
    <externalReference r:id="rId6"/>
  </externalReferences>
  <definedNames>
    <definedName name="_xlnm.Print_Area" localSheetId="0">'27森林面積、28林家戸数及び林業就業者数'!$A$1:$D$34</definedName>
    <definedName name="_xlnm.Print_Area" localSheetId="1">'29所有形態別森林面積及び蓄積'!$A$1:$O$25</definedName>
    <definedName name="_xlnm.Print_Area" localSheetId="4">'32林業生産の動向（民有林）'!$A$1:$Q$44</definedName>
  </definedNames>
  <calcPr calcId="162913"/>
</workbook>
</file>

<file path=xl/calcChain.xml><?xml version="1.0" encoding="utf-8"?>
<calcChain xmlns="http://schemas.openxmlformats.org/spreadsheetml/2006/main">
  <c r="P43" i="5" l="1"/>
  <c r="O43" i="5"/>
  <c r="N43" i="5"/>
  <c r="M43" i="5"/>
  <c r="L43" i="5"/>
  <c r="K43" i="5"/>
  <c r="J43" i="5"/>
  <c r="I43" i="5"/>
  <c r="H43" i="5"/>
  <c r="G43" i="5"/>
  <c r="F43" i="5"/>
  <c r="E43" i="5"/>
  <c r="D43" i="5"/>
  <c r="N41" i="5"/>
  <c r="Q39" i="5"/>
  <c r="N39" i="5"/>
  <c r="Q37" i="5"/>
  <c r="Q43" i="5" s="1"/>
  <c r="N37" i="5"/>
  <c r="P35" i="5"/>
  <c r="M35" i="5"/>
  <c r="M25" i="5" s="1"/>
  <c r="I35" i="5"/>
  <c r="E35" i="5"/>
  <c r="E25" i="5" s="1"/>
  <c r="O33" i="5"/>
  <c r="O35" i="5" s="1"/>
  <c r="N33" i="5"/>
  <c r="M33" i="5"/>
  <c r="L33" i="5"/>
  <c r="L35" i="5" s="1"/>
  <c r="L25" i="5" s="1"/>
  <c r="K33" i="5"/>
  <c r="K35" i="5" s="1"/>
  <c r="J33" i="5"/>
  <c r="J35" i="5" s="1"/>
  <c r="I33" i="5"/>
  <c r="H33" i="5"/>
  <c r="H35" i="5" s="1"/>
  <c r="G33" i="5"/>
  <c r="G35" i="5" s="1"/>
  <c r="G25" i="5" s="1"/>
  <c r="F33" i="5"/>
  <c r="F35" i="5" s="1"/>
  <c r="F25" i="5" s="1"/>
  <c r="E33" i="5"/>
  <c r="D33" i="5"/>
  <c r="D27" i="5" s="1"/>
  <c r="D35" i="5" s="1"/>
  <c r="D23" i="5" s="1"/>
  <c r="Q31" i="5"/>
  <c r="N31" i="5"/>
  <c r="Q29" i="5"/>
  <c r="N29" i="5"/>
  <c r="Q27" i="5"/>
  <c r="N27" i="5"/>
  <c r="Q23" i="5"/>
  <c r="E24" i="4"/>
  <c r="F22" i="4" s="1"/>
  <c r="C24" i="4"/>
  <c r="D20" i="4" s="1"/>
  <c r="D16" i="4"/>
  <c r="D12" i="4"/>
  <c r="F8" i="4"/>
  <c r="D8" i="4"/>
  <c r="H28" i="3"/>
  <c r="E28" i="3"/>
  <c r="D28" i="3"/>
  <c r="H26" i="3"/>
  <c r="G26" i="3"/>
  <c r="F26" i="3"/>
  <c r="E26" i="3"/>
  <c r="D26" i="3"/>
  <c r="C26" i="3"/>
  <c r="I26" i="3" s="1"/>
  <c r="H24" i="3"/>
  <c r="G24" i="3"/>
  <c r="G28" i="3" s="1"/>
  <c r="F24" i="3"/>
  <c r="F28" i="3" s="1"/>
  <c r="E24" i="3"/>
  <c r="D24" i="3"/>
  <c r="C24" i="3"/>
  <c r="C28" i="3" s="1"/>
  <c r="H22" i="3"/>
  <c r="G22" i="3"/>
  <c r="F22" i="3"/>
  <c r="E22" i="3"/>
  <c r="I22" i="3" s="1"/>
  <c r="D22" i="3"/>
  <c r="C22" i="3"/>
  <c r="I20" i="3"/>
  <c r="I18" i="3"/>
  <c r="H16" i="3"/>
  <c r="G16" i="3"/>
  <c r="F16" i="3"/>
  <c r="E16" i="3"/>
  <c r="D16" i="3"/>
  <c r="C16" i="3"/>
  <c r="I16" i="3" s="1"/>
  <c r="I14" i="3"/>
  <c r="I12" i="3"/>
  <c r="H10" i="3"/>
  <c r="G10" i="3"/>
  <c r="F10" i="3"/>
  <c r="E10" i="3"/>
  <c r="D10" i="3"/>
  <c r="C10" i="3"/>
  <c r="I10" i="3" s="1"/>
  <c r="I8" i="3"/>
  <c r="I6" i="3"/>
  <c r="L24" i="2"/>
  <c r="D24" i="2"/>
  <c r="M22" i="2"/>
  <c r="M24" i="2" s="1"/>
  <c r="L22" i="2"/>
  <c r="K22" i="2"/>
  <c r="J22" i="2"/>
  <c r="I22" i="2"/>
  <c r="F22" i="2"/>
  <c r="E22" i="2"/>
  <c r="D22" i="2"/>
  <c r="C22" i="2"/>
  <c r="O22" i="2" s="1"/>
  <c r="N20" i="2"/>
  <c r="O20" i="2" s="1"/>
  <c r="H20" i="2"/>
  <c r="G20" i="2"/>
  <c r="N18" i="2"/>
  <c r="O18" i="2" s="1"/>
  <c r="H18" i="2"/>
  <c r="G18" i="2"/>
  <c r="N16" i="2"/>
  <c r="N22" i="2" s="1"/>
  <c r="H16" i="2"/>
  <c r="H22" i="2" s="1"/>
  <c r="G16" i="2"/>
  <c r="G22" i="2" s="1"/>
  <c r="M14" i="2"/>
  <c r="K14" i="2"/>
  <c r="K24" i="2" s="1"/>
  <c r="J14" i="2"/>
  <c r="J24" i="2" s="1"/>
  <c r="I14" i="2"/>
  <c r="I24" i="2" s="1"/>
  <c r="F14" i="2"/>
  <c r="F24" i="2" s="1"/>
  <c r="E14" i="2"/>
  <c r="E24" i="2" s="1"/>
  <c r="D14" i="2"/>
  <c r="C14" i="2"/>
  <c r="C24" i="2" s="1"/>
  <c r="N12" i="2"/>
  <c r="O12" i="2" s="1"/>
  <c r="H12" i="2"/>
  <c r="G12" i="2"/>
  <c r="N10" i="2"/>
  <c r="O10" i="2" s="1"/>
  <c r="H10" i="2"/>
  <c r="G10" i="2"/>
  <c r="N8" i="2"/>
  <c r="O8" i="2" s="1"/>
  <c r="H8" i="2"/>
  <c r="H14" i="2" s="1"/>
  <c r="H24" i="2" s="1"/>
  <c r="G8" i="2"/>
  <c r="G14" i="2" s="1"/>
  <c r="D9" i="1"/>
  <c r="B8" i="1"/>
  <c r="B7" i="1"/>
  <c r="B6" i="1"/>
  <c r="B5" i="1"/>
  <c r="O25" i="5" l="1"/>
  <c r="Q25" i="5" s="1"/>
  <c r="Q35" i="5"/>
  <c r="E23" i="5"/>
  <c r="N35" i="5"/>
  <c r="N25" i="5" s="1"/>
  <c r="Q33" i="5"/>
  <c r="F12" i="4"/>
  <c r="F16" i="4"/>
  <c r="F20" i="4"/>
  <c r="D6" i="4"/>
  <c r="D10" i="4"/>
  <c r="D14" i="4"/>
  <c r="D18" i="4"/>
  <c r="D22" i="4"/>
  <c r="F6" i="4"/>
  <c r="F10" i="4"/>
  <c r="F14" i="4"/>
  <c r="F18" i="4"/>
  <c r="I24" i="3"/>
  <c r="I28" i="3" s="1"/>
  <c r="G24" i="2"/>
  <c r="N14" i="2"/>
  <c r="O16" i="2"/>
  <c r="B9" i="1"/>
  <c r="C8" i="1" s="1"/>
  <c r="D24" i="4" l="1"/>
  <c r="F24" i="4"/>
  <c r="N24" i="2"/>
  <c r="O24" i="2" s="1"/>
  <c r="O14" i="2"/>
  <c r="C7" i="1"/>
  <c r="C5" i="1"/>
  <c r="C6" i="1"/>
  <c r="C9" i="1" l="1"/>
</calcChain>
</file>

<file path=xl/sharedStrings.xml><?xml version="1.0" encoding="utf-8"?>
<sst xmlns="http://schemas.openxmlformats.org/spreadsheetml/2006/main" count="257" uniqueCount="169">
  <si>
    <r>
      <t xml:space="preserve">               </t>
    </r>
    <r>
      <rPr>
        <sz val="5"/>
        <rFont val="ＭＳ 明朝"/>
        <family val="1"/>
        <charset val="128"/>
      </rPr>
      <t>％</t>
    </r>
  </si>
  <si>
    <r>
      <t xml:space="preserve">                </t>
    </r>
    <r>
      <rPr>
        <sz val="5"/>
        <rFont val="ＭＳ 明朝"/>
        <family val="1"/>
        <charset val="128"/>
      </rPr>
      <t>％</t>
    </r>
  </si>
  <si>
    <r>
      <t xml:space="preserve">               </t>
    </r>
    <r>
      <rPr>
        <sz val="5"/>
        <rFont val="ＭＳ 明朝"/>
        <family val="1"/>
        <charset val="128"/>
      </rPr>
      <t>人</t>
    </r>
  </si>
  <si>
    <r>
      <t xml:space="preserve">          　　 </t>
    </r>
    <r>
      <rPr>
        <sz val="5"/>
        <rFont val="ＭＳ 明朝"/>
        <family val="1"/>
        <charset val="128"/>
      </rPr>
      <t>百万円</t>
    </r>
  </si>
  <si>
    <t>戸</t>
    <phoneticPr fontId="4"/>
  </si>
  <si>
    <t>ｈａ</t>
    <phoneticPr fontId="4"/>
  </si>
  <si>
    <t>国有林</t>
    <phoneticPr fontId="4"/>
  </si>
  <si>
    <t>町有林</t>
    <phoneticPr fontId="4"/>
  </si>
  <si>
    <t>私有林</t>
    <phoneticPr fontId="4"/>
  </si>
  <si>
    <t>林家戸数</t>
    <phoneticPr fontId="4"/>
  </si>
  <si>
    <t>林業就業者数</t>
    <phoneticPr fontId="4"/>
  </si>
  <si>
    <t>林業生産額</t>
    <phoneticPr fontId="4"/>
  </si>
  <si>
    <t>年　　　　次</t>
    <phoneticPr fontId="4"/>
  </si>
  <si>
    <t>面      積</t>
    <phoneticPr fontId="4"/>
  </si>
  <si>
    <t>構　成　比</t>
    <phoneticPr fontId="4"/>
  </si>
  <si>
    <t>区        分</t>
    <phoneticPr fontId="4"/>
  </si>
  <si>
    <r>
      <t xml:space="preserve">       </t>
    </r>
    <r>
      <rPr>
        <sz val="5"/>
        <rFont val="ＭＳ 明朝"/>
        <family val="1"/>
        <charset val="128"/>
      </rPr>
      <t>ｈａ</t>
    </r>
  </si>
  <si>
    <t>国有林</t>
  </si>
  <si>
    <t>道有林</t>
  </si>
  <si>
    <t>町有林</t>
  </si>
  <si>
    <t>林    家</t>
  </si>
  <si>
    <t>会    社</t>
  </si>
  <si>
    <t>社寺有林</t>
  </si>
  <si>
    <t>人工林率</t>
  </si>
  <si>
    <r>
      <t xml:space="preserve">       </t>
    </r>
    <r>
      <rPr>
        <sz val="5"/>
        <rFont val="ＭＳ 明朝"/>
        <family val="1"/>
        <charset val="128"/>
      </rPr>
      <t>％</t>
    </r>
  </si>
  <si>
    <t>立木地</t>
    <phoneticPr fontId="4"/>
  </si>
  <si>
    <t>小  　計</t>
    <phoneticPr fontId="4"/>
  </si>
  <si>
    <t>合　　  計</t>
    <phoneticPr fontId="4"/>
  </si>
  <si>
    <t>天然林</t>
  </si>
  <si>
    <t>天然林</t>
    <phoneticPr fontId="4"/>
  </si>
  <si>
    <t>人工林</t>
  </si>
  <si>
    <t>人工林</t>
    <phoneticPr fontId="4"/>
  </si>
  <si>
    <t>計</t>
    <phoneticPr fontId="4"/>
  </si>
  <si>
    <t>区    分</t>
    <phoneticPr fontId="4"/>
  </si>
  <si>
    <t>蓄積</t>
    <phoneticPr fontId="4"/>
  </si>
  <si>
    <t>面積</t>
    <phoneticPr fontId="4"/>
  </si>
  <si>
    <t>竹　林</t>
    <phoneticPr fontId="4"/>
  </si>
  <si>
    <t>その他</t>
    <phoneticPr fontId="4"/>
  </si>
  <si>
    <t>無立木地</t>
    <phoneticPr fontId="4"/>
  </si>
  <si>
    <t>伐採跡地</t>
    <phoneticPr fontId="4"/>
  </si>
  <si>
    <t>未立木地</t>
    <phoneticPr fontId="4"/>
  </si>
  <si>
    <t>森林面積</t>
    <phoneticPr fontId="4"/>
  </si>
  <si>
    <t>私有林</t>
  </si>
  <si>
    <t>私有林</t>
    <rPh sb="0" eb="2">
      <t>シユウ</t>
    </rPh>
    <rPh sb="2" eb="3">
      <t>ハヤシ</t>
    </rPh>
    <phoneticPr fontId="4"/>
  </si>
  <si>
    <t>小    計</t>
    <phoneticPr fontId="4"/>
  </si>
  <si>
    <t>そ の 他</t>
    <phoneticPr fontId="4"/>
  </si>
  <si>
    <t>11令級</t>
  </si>
  <si>
    <t>以　上</t>
  </si>
  <si>
    <r>
      <t xml:space="preserve">     </t>
    </r>
    <r>
      <rPr>
        <sz val="5"/>
        <rFont val="ＭＳ 明朝"/>
        <family val="1"/>
        <charset val="128"/>
      </rPr>
      <t>ｈａ</t>
    </r>
  </si>
  <si>
    <r>
      <t xml:space="preserve">          </t>
    </r>
    <r>
      <rPr>
        <sz val="5"/>
        <rFont val="ＭＳ 明朝"/>
        <family val="1"/>
        <charset val="128"/>
      </rPr>
      <t>％</t>
    </r>
  </si>
  <si>
    <r>
      <t xml:space="preserve">            </t>
    </r>
    <r>
      <rPr>
        <sz val="5"/>
        <rFont val="ＭＳ 明朝"/>
        <family val="1"/>
        <charset val="128"/>
      </rPr>
      <t>ｈａ</t>
    </r>
  </si>
  <si>
    <r>
      <t xml:space="preserve">  　</t>
    </r>
    <r>
      <rPr>
        <sz val="5"/>
        <rFont val="ＭＳ 明朝"/>
        <family val="1"/>
        <charset val="128"/>
      </rPr>
      <t>千本</t>
    </r>
  </si>
  <si>
    <r>
      <t xml:space="preserve">      </t>
    </r>
    <r>
      <rPr>
        <sz val="5"/>
        <rFont val="ＭＳ 明朝"/>
        <family val="1"/>
        <charset val="128"/>
      </rPr>
      <t>千円</t>
    </r>
  </si>
  <si>
    <r>
      <t xml:space="preserve">       </t>
    </r>
    <r>
      <rPr>
        <sz val="5"/>
        <rFont val="ＭＳ 明朝"/>
        <family val="1"/>
        <charset val="128"/>
      </rPr>
      <t>Ｋｇ</t>
    </r>
  </si>
  <si>
    <t>生</t>
  </si>
  <si>
    <t>産</t>
  </si>
  <si>
    <t>主</t>
  </si>
  <si>
    <t>体</t>
  </si>
  <si>
    <t>別</t>
  </si>
  <si>
    <t>内</t>
  </si>
  <si>
    <t>訳</t>
  </si>
  <si>
    <t>拡大造林</t>
  </si>
  <si>
    <r>
      <t xml:space="preserve">     </t>
    </r>
    <r>
      <rPr>
        <sz val="5"/>
        <rFont val="ＭＳ 明朝"/>
        <family val="1"/>
        <charset val="128"/>
      </rPr>
      <t>Ｋｇ</t>
    </r>
  </si>
  <si>
    <r>
      <t xml:space="preserve">    </t>
    </r>
    <r>
      <rPr>
        <sz val="5"/>
        <rFont val="ＭＳ 明朝"/>
        <family val="1"/>
        <charset val="128"/>
      </rPr>
      <t>千円</t>
    </r>
  </si>
  <si>
    <r>
      <t xml:space="preserve">　      </t>
    </r>
    <r>
      <rPr>
        <sz val="5"/>
        <rFont val="ＭＳ 明朝"/>
        <family val="1"/>
        <charset val="128"/>
      </rPr>
      <t>千円</t>
    </r>
  </si>
  <si>
    <r>
      <t xml:space="preserve">          </t>
    </r>
    <r>
      <rPr>
        <sz val="5"/>
        <rFont val="ＭＳ 明朝"/>
        <family val="1"/>
        <charset val="128"/>
      </rPr>
      <t>千円</t>
    </r>
  </si>
  <si>
    <t>素　　      材</t>
    <phoneticPr fontId="4"/>
  </si>
  <si>
    <t>生しいたけ</t>
    <phoneticPr fontId="4"/>
  </si>
  <si>
    <t>乾しいたけ</t>
    <phoneticPr fontId="4"/>
  </si>
  <si>
    <t>金  　額</t>
    <phoneticPr fontId="4"/>
  </si>
  <si>
    <t>数　量</t>
    <phoneticPr fontId="4"/>
  </si>
  <si>
    <t>林　　　家</t>
    <phoneticPr fontId="4"/>
  </si>
  <si>
    <t>森林組合</t>
    <phoneticPr fontId="4"/>
  </si>
  <si>
    <t>その他　　　　　の内訳</t>
    <rPh sb="9" eb="10">
      <t>ウチ</t>
    </rPh>
    <rPh sb="10" eb="11">
      <t>ヤク</t>
    </rPh>
    <phoneticPr fontId="4"/>
  </si>
  <si>
    <t>道有林</t>
    <rPh sb="0" eb="1">
      <t>ドウ</t>
    </rPh>
    <rPh sb="1" eb="2">
      <t>ア</t>
    </rPh>
    <rPh sb="2" eb="3">
      <t>ハヤシ</t>
    </rPh>
    <phoneticPr fontId="4"/>
  </si>
  <si>
    <t>町有林</t>
    <rPh sb="0" eb="1">
      <t>マチ</t>
    </rPh>
    <rPh sb="1" eb="2">
      <t>ア</t>
    </rPh>
    <rPh sb="2" eb="3">
      <t>ハヤシ</t>
    </rPh>
    <phoneticPr fontId="4"/>
  </si>
  <si>
    <t>その他</t>
    <rPh sb="2" eb="3">
      <t>ホカ</t>
    </rPh>
    <phoneticPr fontId="4"/>
  </si>
  <si>
    <t>計</t>
    <rPh sb="0" eb="1">
      <t>ケイ</t>
    </rPh>
    <phoneticPr fontId="4"/>
  </si>
  <si>
    <t>林          家</t>
    <phoneticPr fontId="4"/>
  </si>
  <si>
    <t>森　          林</t>
    <phoneticPr fontId="4"/>
  </si>
  <si>
    <t>面    積</t>
    <phoneticPr fontId="4"/>
  </si>
  <si>
    <t>比    率</t>
    <phoneticPr fontId="4"/>
  </si>
  <si>
    <t>戸    数</t>
    <phoneticPr fontId="4"/>
  </si>
  <si>
    <t>区　　　　分</t>
    <phoneticPr fontId="4"/>
  </si>
  <si>
    <t>1､2</t>
    <phoneticPr fontId="4"/>
  </si>
  <si>
    <t>令級</t>
    <phoneticPr fontId="4"/>
  </si>
  <si>
    <t>3､4</t>
    <phoneticPr fontId="4"/>
  </si>
  <si>
    <t>5､6</t>
    <phoneticPr fontId="4"/>
  </si>
  <si>
    <t>総面積に対する割合</t>
    <phoneticPr fontId="4"/>
  </si>
  <si>
    <t>合　計</t>
    <phoneticPr fontId="4"/>
  </si>
  <si>
    <t>－</t>
    <phoneticPr fontId="4"/>
  </si>
  <si>
    <t>昭　和　45  年</t>
    <phoneticPr fontId="4"/>
  </si>
  <si>
    <t>　　　　50  年</t>
    <phoneticPr fontId="4"/>
  </si>
  <si>
    <t>　　　　55  年</t>
    <phoneticPr fontId="4"/>
  </si>
  <si>
    <t>平　成　２  年</t>
    <phoneticPr fontId="4"/>
  </si>
  <si>
    <t>　　　　12  年</t>
    <phoneticPr fontId="4"/>
  </si>
  <si>
    <t>0.1ha ～</t>
    <phoneticPr fontId="4"/>
  </si>
  <si>
    <t>1ha ～</t>
    <phoneticPr fontId="4"/>
  </si>
  <si>
    <t>5ha ～</t>
    <phoneticPr fontId="4"/>
  </si>
  <si>
    <t>10ha ～</t>
    <phoneticPr fontId="4"/>
  </si>
  <si>
    <t>50ha ～</t>
    <phoneticPr fontId="4"/>
  </si>
  <si>
    <t>100ha ～　</t>
    <phoneticPr fontId="4"/>
  </si>
  <si>
    <t xml:space="preserve">  5ha未満</t>
    <phoneticPr fontId="4"/>
  </si>
  <si>
    <t xml:space="preserve"> 10ha未満</t>
    <phoneticPr fontId="4"/>
  </si>
  <si>
    <t xml:space="preserve"> 20ha未満</t>
    <phoneticPr fontId="4"/>
  </si>
  <si>
    <t xml:space="preserve"> 30ha未満</t>
    <phoneticPr fontId="4"/>
  </si>
  <si>
    <t xml:space="preserve">      500ha以上</t>
    <phoneticPr fontId="4"/>
  </si>
  <si>
    <t>　　　　17　年</t>
    <phoneticPr fontId="4"/>
  </si>
  <si>
    <t>－</t>
  </si>
  <si>
    <t>㎥</t>
    <phoneticPr fontId="4"/>
  </si>
  <si>
    <t>　　　　22　年</t>
    <phoneticPr fontId="4"/>
  </si>
  <si>
    <t xml:space="preserve">  　　　22　年</t>
    <phoneticPr fontId="4"/>
  </si>
  <si>
    <t>事 業 体</t>
    <rPh sb="0" eb="1">
      <t>ジ</t>
    </rPh>
    <phoneticPr fontId="4"/>
  </si>
  <si>
    <t>　　　　27　年</t>
    <phoneticPr fontId="4"/>
  </si>
  <si>
    <t>令　和　２  年</t>
    <rPh sb="0" eb="1">
      <t>レイ</t>
    </rPh>
    <rPh sb="2" eb="3">
      <t>ワ</t>
    </rPh>
    <phoneticPr fontId="4"/>
  </si>
  <si>
    <t>資料： 耕地林務グループ</t>
    <rPh sb="0" eb="2">
      <t>シリョウ</t>
    </rPh>
    <rPh sb="4" eb="6">
      <t>コウチ</t>
    </rPh>
    <rPh sb="6" eb="8">
      <t>リンム</t>
    </rPh>
    <phoneticPr fontId="4"/>
  </si>
  <si>
    <t>資料： 耕地林務グループ</t>
    <phoneticPr fontId="4"/>
  </si>
  <si>
    <t>　　＝令和５年３月３１日現在＝</t>
    <rPh sb="3" eb="5">
      <t>レイワ</t>
    </rPh>
    <phoneticPr fontId="4"/>
  </si>
  <si>
    <t>　　　　　　　＝令和５年３月３１日現在＝</t>
    <rPh sb="8" eb="10">
      <t>レイワ</t>
    </rPh>
    <rPh sb="11" eb="12">
      <t>ネン</t>
    </rPh>
    <rPh sb="13" eb="14">
      <t>ガツ</t>
    </rPh>
    <rPh sb="16" eb="17">
      <t>ニチ</t>
    </rPh>
    <rPh sb="17" eb="19">
      <t>ゲンザイ</t>
    </rPh>
    <phoneticPr fontId="4"/>
  </si>
  <si>
    <t>　　　　　　　　　　　　　　　　　　　　　　　　　　　　　　　＝令和５年３月３１日現在＝</t>
    <rPh sb="32" eb="34">
      <t>レイワ</t>
    </rPh>
    <phoneticPr fontId="4"/>
  </si>
  <si>
    <t>令　和　２　年</t>
    <rPh sb="0" eb="1">
      <t>レイ</t>
    </rPh>
    <rPh sb="2" eb="3">
      <t>ワ</t>
    </rPh>
    <phoneticPr fontId="4"/>
  </si>
  <si>
    <t>道有林</t>
    <phoneticPr fontId="4"/>
  </si>
  <si>
    <t>計</t>
    <phoneticPr fontId="4"/>
  </si>
  <si>
    <t>　　　　60  年</t>
    <phoneticPr fontId="4"/>
  </si>
  <si>
    <t>　  　　７  年</t>
    <phoneticPr fontId="4"/>
  </si>
  <si>
    <t>区        分</t>
    <phoneticPr fontId="4"/>
  </si>
  <si>
    <t>7､8</t>
    <phoneticPr fontId="4"/>
  </si>
  <si>
    <t>9､10</t>
    <phoneticPr fontId="4"/>
  </si>
  <si>
    <t>令級</t>
    <phoneticPr fontId="4"/>
  </si>
  <si>
    <t>ｈａ</t>
    <phoneticPr fontId="4"/>
  </si>
  <si>
    <t>天然林</t>
    <phoneticPr fontId="4"/>
  </si>
  <si>
    <t>計</t>
    <phoneticPr fontId="4"/>
  </si>
  <si>
    <t>合　計</t>
    <phoneticPr fontId="4"/>
  </si>
  <si>
    <t>　　　　　　　　　　　　　　　　　　　　　　　　　　　　　　　　　　資料： 耕地林務グループ</t>
    <phoneticPr fontId="4"/>
  </si>
  <si>
    <t xml:space="preserve">  1ha未満</t>
    <phoneticPr fontId="4"/>
  </si>
  <si>
    <t>20ha ～</t>
    <phoneticPr fontId="4"/>
  </si>
  <si>
    <t>30ha ～</t>
    <phoneticPr fontId="4"/>
  </si>
  <si>
    <t xml:space="preserve"> 50ha未満</t>
    <phoneticPr fontId="4"/>
  </si>
  <si>
    <t>100ha未満</t>
    <phoneticPr fontId="4"/>
  </si>
  <si>
    <t>500ha未満</t>
    <phoneticPr fontId="4"/>
  </si>
  <si>
    <t>区　　　分</t>
    <phoneticPr fontId="4"/>
  </si>
  <si>
    <t>種　    苗</t>
    <phoneticPr fontId="4"/>
  </si>
  <si>
    <t>しいたけ</t>
    <phoneticPr fontId="4"/>
  </si>
  <si>
    <t>立木販売</t>
    <phoneticPr fontId="4"/>
  </si>
  <si>
    <t>造林</t>
    <phoneticPr fontId="4"/>
  </si>
  <si>
    <t>金    額</t>
    <phoneticPr fontId="4"/>
  </si>
  <si>
    <t>数　量</t>
    <phoneticPr fontId="4"/>
  </si>
  <si>
    <t>数 量</t>
    <phoneticPr fontId="4"/>
  </si>
  <si>
    <t>金 額</t>
    <phoneticPr fontId="4"/>
  </si>
  <si>
    <t>再造林</t>
    <phoneticPr fontId="4"/>
  </si>
  <si>
    <t>㎥</t>
  </si>
  <si>
    <t>千円</t>
    <phoneticPr fontId="4"/>
  </si>
  <si>
    <t>㎥</t>
    <phoneticPr fontId="4"/>
  </si>
  <si>
    <t>昭  和  50　年</t>
    <phoneticPr fontId="4"/>
  </si>
  <si>
    <t>－</t>
    <phoneticPr fontId="4"/>
  </si>
  <si>
    <t>　　　  55　年</t>
    <phoneticPr fontId="4"/>
  </si>
  <si>
    <t>　　　  60　年</t>
    <phoneticPr fontId="4"/>
  </si>
  <si>
    <t>平　成  ２　年</t>
    <phoneticPr fontId="4"/>
  </si>
  <si>
    <t>－</t>
    <phoneticPr fontId="4"/>
  </si>
  <si>
    <t>　　　  ７　年</t>
    <phoneticPr fontId="4"/>
  </si>
  <si>
    <t>　　　  12　年</t>
    <phoneticPr fontId="4"/>
  </si>
  <si>
    <t xml:space="preserve">  　　　17　年</t>
    <phoneticPr fontId="4"/>
  </si>
  <si>
    <t xml:space="preserve">  　　　27　年</t>
    <phoneticPr fontId="4"/>
  </si>
  <si>
    <t xml:space="preserve">　27　　森林面積          </t>
    <phoneticPr fontId="4"/>
  </si>
  <si>
    <t xml:space="preserve">　28　　林家戸数及び林業就業者数        </t>
    <phoneticPr fontId="4"/>
  </si>
  <si>
    <t xml:space="preserve">　29　　所有形態別森林面積及び蓄積        </t>
    <phoneticPr fontId="4"/>
  </si>
  <si>
    <t xml:space="preserve">　30　　民有林の令級別面積        </t>
    <phoneticPr fontId="4"/>
  </si>
  <si>
    <t xml:space="preserve">　31　　所有規模別林家戸数及び森林面積        </t>
    <phoneticPr fontId="4"/>
  </si>
  <si>
    <t xml:space="preserve">　32　　林業生産の動向（民有林）  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</si>
</sst>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_ "/>
    <numFmt numFmtId="177" formatCode="0.00_ "/>
    <numFmt numFmtId="178" formatCode="_ * #,##0.0_ ;_ * \-#,##0.0_ ;_ * &quot;-&quot;?_ ;_ @_ "/>
  </numFmts>
  <fonts count="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41" fontId="0" fillId="0" borderId="0" xfId="0" applyNumberFormat="1"/>
    <xf numFmtId="177" fontId="0" fillId="0" borderId="0" xfId="0" applyNumberFormat="1"/>
    <xf numFmtId="176" fontId="0" fillId="0" borderId="0" xfId="0" applyNumberFormat="1"/>
    <xf numFmtId="41" fontId="1" fillId="0" borderId="0" xfId="0" applyNumberFormat="1" applyFont="1" applyBorder="1" applyAlignment="1">
      <alignment horizontal="justify" vertical="top" wrapText="1"/>
    </xf>
    <xf numFmtId="0" fontId="1" fillId="0" borderId="22" xfId="0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11" xfId="0" applyNumberFormat="1" applyFont="1" applyFill="1" applyBorder="1" applyAlignment="1">
      <alignment horizontal="center" wrapText="1"/>
    </xf>
    <xf numFmtId="41" fontId="1" fillId="0" borderId="14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5" xfId="0" applyFont="1" applyFill="1" applyBorder="1" applyAlignment="1">
      <alignment horizontal="justify" vertical="top" wrapText="1"/>
    </xf>
    <xf numFmtId="0" fontId="1" fillId="0" borderId="26" xfId="0" applyFont="1" applyFill="1" applyBorder="1" applyAlignment="1">
      <alignment horizontal="justify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27" xfId="0" applyFont="1" applyFill="1" applyBorder="1" applyAlignment="1">
      <alignment horizontal="justify" vertical="top" wrapText="1"/>
    </xf>
    <xf numFmtId="41" fontId="1" fillId="0" borderId="17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176" fontId="1" fillId="0" borderId="14" xfId="0" applyNumberFormat="1" applyFont="1" applyFill="1" applyBorder="1" applyAlignment="1">
      <alignment horizontal="right" wrapText="1" indent="1"/>
    </xf>
    <xf numFmtId="177" fontId="1" fillId="0" borderId="0" xfId="0" applyNumberFormat="1" applyFont="1" applyBorder="1" applyAlignment="1">
      <alignment horizontal="justify" vertical="top" wrapText="1"/>
    </xf>
    <xf numFmtId="177" fontId="5" fillId="0" borderId="0" xfId="0" applyNumberFormat="1" applyFont="1" applyBorder="1" applyAlignment="1">
      <alignment horizontal="justify" vertical="top" wrapText="1"/>
    </xf>
    <xf numFmtId="41" fontId="1" fillId="0" borderId="14" xfId="0" applyNumberFormat="1" applyFont="1" applyFill="1" applyBorder="1" applyAlignment="1">
      <alignment horizontal="center" vertical="center" wrapText="1"/>
    </xf>
    <xf numFmtId="41" fontId="1" fillId="0" borderId="1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right" wrapText="1"/>
    </xf>
    <xf numFmtId="41" fontId="1" fillId="0" borderId="11" xfId="0" applyNumberFormat="1" applyFont="1" applyFill="1" applyBorder="1" applyAlignment="1">
      <alignment horizontal="right" wrapText="1"/>
    </xf>
    <xf numFmtId="41" fontId="1" fillId="0" borderId="14" xfId="0" applyNumberFormat="1" applyFont="1" applyFill="1" applyBorder="1" applyAlignment="1">
      <alignment horizontal="right" wrapText="1"/>
    </xf>
    <xf numFmtId="176" fontId="1" fillId="0" borderId="3" xfId="0" applyNumberFormat="1" applyFont="1" applyFill="1" applyBorder="1" applyAlignment="1">
      <alignment horizontal="right" wrapText="1" indent="1"/>
    </xf>
    <xf numFmtId="176" fontId="1" fillId="0" borderId="18" xfId="0" applyNumberFormat="1" applyFont="1" applyFill="1" applyBorder="1" applyAlignment="1">
      <alignment horizontal="right" wrapText="1" indent="1"/>
    </xf>
    <xf numFmtId="0" fontId="3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41" fontId="1" fillId="0" borderId="2" xfId="0" applyNumberFormat="1" applyFont="1" applyFill="1" applyBorder="1" applyAlignment="1">
      <alignment horizontal="center" vertical="center" wrapText="1"/>
    </xf>
    <xf numFmtId="41" fontId="1" fillId="0" borderId="3" xfId="0" applyNumberFormat="1" applyFont="1" applyFill="1" applyBorder="1" applyAlignment="1">
      <alignment horizontal="center" vertical="center" wrapText="1"/>
    </xf>
    <xf numFmtId="41" fontId="1" fillId="0" borderId="17" xfId="0" applyNumberFormat="1" applyFont="1" applyFill="1" applyBorder="1" applyAlignment="1">
      <alignment horizontal="center" vertical="center" wrapText="1"/>
    </xf>
    <xf numFmtId="41" fontId="1" fillId="0" borderId="18" xfId="0" applyNumberFormat="1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wrapText="1"/>
    </xf>
    <xf numFmtId="178" fontId="1" fillId="0" borderId="14" xfId="0" applyNumberFormat="1" applyFont="1" applyFill="1" applyBorder="1" applyAlignment="1">
      <alignment horizontal="center" wrapText="1"/>
    </xf>
    <xf numFmtId="178" fontId="1" fillId="0" borderId="2" xfId="0" applyNumberFormat="1" applyFont="1" applyFill="1" applyBorder="1" applyAlignment="1">
      <alignment horizontal="center" wrapText="1"/>
    </xf>
    <xf numFmtId="178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38" fontId="0" fillId="0" borderId="0" xfId="1" applyFont="1" applyAlignment="1"/>
    <xf numFmtId="0" fontId="7" fillId="0" borderId="0" xfId="0" applyFont="1"/>
    <xf numFmtId="0" fontId="1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28" xfId="0" applyFont="1" applyFill="1" applyBorder="1" applyAlignment="1">
      <alignment horizontal="distributed" vertical="center" wrapText="1" justifyLastLine="1"/>
    </xf>
    <xf numFmtId="0" fontId="1" fillId="0" borderId="17" xfId="0" applyFont="1" applyFill="1" applyBorder="1" applyAlignment="1">
      <alignment horizontal="distributed" vertical="center" wrapText="1" justifyLastLine="1"/>
    </xf>
    <xf numFmtId="0" fontId="1" fillId="0" borderId="34" xfId="0" applyFont="1" applyFill="1" applyBorder="1" applyAlignment="1">
      <alignment horizontal="distributed" vertical="center" wrapText="1" justifyLastLine="1"/>
    </xf>
    <xf numFmtId="0" fontId="1" fillId="0" borderId="35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distributed" wrapText="1" justifyLastLine="1"/>
    </xf>
    <xf numFmtId="41" fontId="1" fillId="0" borderId="11" xfId="0" applyNumberFormat="1" applyFont="1" applyFill="1" applyBorder="1" applyAlignment="1">
      <alignment horizontal="right" wrapText="1" indent="1"/>
    </xf>
    <xf numFmtId="176" fontId="1" fillId="0" borderId="11" xfId="0" applyNumberFormat="1" applyFont="1" applyFill="1" applyBorder="1" applyAlignment="1">
      <alignment horizontal="right" wrapText="1" indent="1"/>
    </xf>
    <xf numFmtId="0" fontId="1" fillId="0" borderId="9" xfId="0" applyFont="1" applyFill="1" applyBorder="1" applyAlignment="1">
      <alignment horizontal="distributed" wrapText="1" justifyLastLine="1"/>
    </xf>
    <xf numFmtId="41" fontId="1" fillId="0" borderId="12" xfId="0" applyNumberFormat="1" applyFont="1" applyFill="1" applyBorder="1" applyAlignment="1">
      <alignment horizontal="right" wrapText="1" indent="1"/>
    </xf>
    <xf numFmtId="176" fontId="1" fillId="0" borderId="12" xfId="0" applyNumberFormat="1" applyFont="1" applyFill="1" applyBorder="1" applyAlignment="1">
      <alignment horizontal="right" wrapText="1" indent="1"/>
    </xf>
    <xf numFmtId="176" fontId="1" fillId="0" borderId="15" xfId="0" applyNumberFormat="1" applyFont="1" applyFill="1" applyBorder="1" applyAlignment="1">
      <alignment horizontal="right" wrapText="1" indent="1"/>
    </xf>
    <xf numFmtId="0" fontId="1" fillId="0" borderId="10" xfId="0" applyFont="1" applyFill="1" applyBorder="1" applyAlignment="1">
      <alignment horizontal="distributed" wrapText="1" justifyLastLine="1"/>
    </xf>
    <xf numFmtId="41" fontId="1" fillId="0" borderId="13" xfId="0" applyNumberFormat="1" applyFont="1" applyFill="1" applyBorder="1" applyAlignment="1">
      <alignment horizontal="right" wrapText="1" indent="1"/>
    </xf>
    <xf numFmtId="176" fontId="1" fillId="0" borderId="13" xfId="0" applyNumberFormat="1" applyFont="1" applyFill="1" applyBorder="1" applyAlignment="1">
      <alignment horizontal="right" wrapText="1" indent="1"/>
    </xf>
    <xf numFmtId="176" fontId="1" fillId="0" borderId="16" xfId="0" applyNumberFormat="1" applyFont="1" applyFill="1" applyBorder="1" applyAlignment="1">
      <alignment horizontal="right" wrapText="1" indent="1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1" fillId="0" borderId="8" xfId="0" applyFont="1" applyFill="1" applyBorder="1" applyAlignment="1">
      <alignment horizontal="center" wrapText="1"/>
    </xf>
    <xf numFmtId="41" fontId="1" fillId="0" borderId="14" xfId="0" applyNumberFormat="1" applyFont="1" applyFill="1" applyBorder="1" applyAlignment="1">
      <alignment horizontal="right" wrapText="1" indent="1"/>
    </xf>
    <xf numFmtId="41" fontId="1" fillId="0" borderId="15" xfId="0" applyNumberFormat="1" applyFont="1" applyFill="1" applyBorder="1" applyAlignment="1">
      <alignment horizontal="right" wrapText="1" indent="1"/>
    </xf>
    <xf numFmtId="41" fontId="1" fillId="0" borderId="2" xfId="0" applyNumberFormat="1" applyFont="1" applyFill="1" applyBorder="1" applyAlignment="1">
      <alignment horizontal="right" wrapText="1" indent="1"/>
    </xf>
    <xf numFmtId="41" fontId="1" fillId="0" borderId="3" xfId="0" applyNumberFormat="1" applyFont="1" applyFill="1" applyBorder="1" applyAlignment="1">
      <alignment horizontal="right" wrapText="1" indent="1"/>
    </xf>
    <xf numFmtId="41" fontId="1" fillId="0" borderId="16" xfId="0" applyNumberFormat="1" applyFont="1" applyFill="1" applyBorder="1" applyAlignment="1">
      <alignment horizontal="right" wrapText="1" indent="1"/>
    </xf>
    <xf numFmtId="0" fontId="1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distributed" vertical="center" wrapText="1" justifyLastLine="1"/>
    </xf>
    <xf numFmtId="0" fontId="1" fillId="0" borderId="6" xfId="0" applyFont="1" applyFill="1" applyBorder="1" applyAlignment="1">
      <alignment horizontal="distributed" vertical="top" wrapText="1" justifyLastLine="1"/>
    </xf>
    <xf numFmtId="0" fontId="1" fillId="0" borderId="19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distributed" vertical="center" wrapText="1" justifyLastLine="1"/>
    </xf>
    <xf numFmtId="0" fontId="1" fillId="0" borderId="12" xfId="0" applyFont="1" applyFill="1" applyBorder="1" applyAlignment="1">
      <alignment horizontal="distributed" vertical="top" wrapText="1" justifyLastLine="1"/>
    </xf>
    <xf numFmtId="0" fontId="1" fillId="0" borderId="28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distributed" vertical="top" wrapText="1" justifyLastLine="1"/>
    </xf>
    <xf numFmtId="0" fontId="1" fillId="0" borderId="1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distributed" wrapText="1" justifyLastLine="1"/>
    </xf>
    <xf numFmtId="0" fontId="1" fillId="0" borderId="11" xfId="0" applyFont="1" applyFill="1" applyBorder="1" applyAlignment="1">
      <alignment horizontal="distributed" wrapText="1" justifyLastLine="1"/>
    </xf>
    <xf numFmtId="0" fontId="1" fillId="0" borderId="1" xfId="0" applyFont="1" applyFill="1" applyBorder="1" applyAlignment="1">
      <alignment horizontal="distributed" wrapText="1" justifyLastLine="1"/>
    </xf>
    <xf numFmtId="0" fontId="1" fillId="0" borderId="2" xfId="0" applyFont="1" applyFill="1" applyBorder="1" applyAlignment="1">
      <alignment horizontal="distributed" wrapText="1" justifyLastLine="1"/>
    </xf>
    <xf numFmtId="0" fontId="1" fillId="0" borderId="9" xfId="0" applyFont="1" applyFill="1" applyBorder="1" applyAlignment="1">
      <alignment horizontal="distributed" wrapText="1" justifyLastLine="1"/>
    </xf>
    <xf numFmtId="0" fontId="1" fillId="0" borderId="12" xfId="0" applyFont="1" applyFill="1" applyBorder="1" applyAlignment="1">
      <alignment horizontal="distributed" wrapText="1" justifyLastLine="1"/>
    </xf>
    <xf numFmtId="0" fontId="1" fillId="0" borderId="9" xfId="0" applyFont="1" applyFill="1" applyBorder="1" applyAlignment="1">
      <alignment horizontal="justify" vertical="distributed" textRotation="255" wrapText="1" justifyLastLine="1"/>
    </xf>
    <xf numFmtId="0" fontId="1" fillId="0" borderId="2" xfId="0" applyFont="1" applyFill="1" applyBorder="1" applyAlignment="1">
      <alignment horizontal="distributed" wrapText="1" justifyLastLine="1"/>
    </xf>
    <xf numFmtId="0" fontId="1" fillId="0" borderId="11" xfId="0" applyFont="1" applyFill="1" applyBorder="1" applyAlignment="1">
      <alignment horizontal="distributed" wrapText="1" justifyLastLine="1"/>
    </xf>
    <xf numFmtId="0" fontId="1" fillId="0" borderId="20" xfId="0" applyFont="1" applyFill="1" applyBorder="1" applyAlignment="1">
      <alignment horizontal="distributed" wrapText="1" justifyLastLine="1"/>
    </xf>
    <xf numFmtId="0" fontId="1" fillId="0" borderId="22" xfId="0" applyFont="1" applyFill="1" applyBorder="1" applyAlignment="1">
      <alignment horizontal="distributed" wrapText="1" justifyLastLine="1"/>
    </xf>
    <xf numFmtId="0" fontId="1" fillId="0" borderId="29" xfId="0" applyFont="1" applyFill="1" applyBorder="1" applyAlignment="1">
      <alignment horizontal="distributed" wrapText="1" justifyLastLine="1"/>
    </xf>
    <xf numFmtId="0" fontId="1" fillId="0" borderId="30" xfId="0" applyFont="1" applyFill="1" applyBorder="1" applyAlignment="1">
      <alignment horizontal="distributed" wrapText="1" justifyLastLine="1"/>
    </xf>
    <xf numFmtId="41" fontId="0" fillId="0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center" vertical="center" wrapText="1"/>
    </xf>
    <xf numFmtId="41" fontId="1" fillId="0" borderId="11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3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right" wrapText="1"/>
    </xf>
    <xf numFmtId="0" fontId="1" fillId="0" borderId="24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right" wrapText="1"/>
    </xf>
    <xf numFmtId="0" fontId="1" fillId="0" borderId="21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1" fillId="0" borderId="21" xfId="0" applyFont="1" applyFill="1" applyBorder="1" applyAlignment="1">
      <alignment horizontal="right" wrapText="1"/>
    </xf>
    <xf numFmtId="0" fontId="1" fillId="0" borderId="29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" fillId="0" borderId="0" xfId="0" applyFont="1" applyFill="1" applyAlignment="1">
      <alignment horizontal="justify"/>
    </xf>
    <xf numFmtId="0" fontId="2" fillId="0" borderId="0" xfId="0" applyFont="1" applyFill="1" applyAlignment="1">
      <alignment horizontal="justify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distributed" vertical="top" wrapText="1" justifyLastLine="1"/>
    </xf>
    <xf numFmtId="0" fontId="1" fillId="0" borderId="43" xfId="0" applyFont="1" applyFill="1" applyBorder="1" applyAlignment="1">
      <alignment horizontal="distributed" vertical="top" wrapText="1" justifyLastLine="1"/>
    </xf>
    <xf numFmtId="0" fontId="1" fillId="0" borderId="44" xfId="0" applyFont="1" applyFill="1" applyBorder="1" applyAlignment="1">
      <alignment horizontal="distributed" vertical="top" wrapText="1" justifyLastLine="1"/>
    </xf>
    <xf numFmtId="0" fontId="1" fillId="0" borderId="38" xfId="0" applyFont="1" applyFill="1" applyBorder="1" applyAlignment="1">
      <alignment horizontal="distributed" vertical="center" wrapText="1" justifyLastLine="1"/>
    </xf>
    <xf numFmtId="0" fontId="1" fillId="0" borderId="41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32" xfId="0" applyFont="1" applyFill="1" applyBorder="1" applyAlignment="1">
      <alignment horizontal="distributed" vertical="center" wrapText="1" justifyLastLine="1"/>
    </xf>
    <xf numFmtId="0" fontId="1" fillId="0" borderId="39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distributed" vertical="center" wrapText="1" justifyLastLine="1"/>
    </xf>
    <xf numFmtId="0" fontId="1" fillId="0" borderId="40" xfId="0" applyFont="1" applyFill="1" applyBorder="1" applyAlignment="1">
      <alignment horizontal="distributed" vertical="center" wrapText="1" justifyLastLine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shrinkToFit="1"/>
    </xf>
    <xf numFmtId="0" fontId="1" fillId="0" borderId="15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justify" vertical="top" wrapText="1"/>
    </xf>
    <xf numFmtId="0" fontId="1" fillId="0" borderId="21" xfId="0" applyFont="1" applyFill="1" applyBorder="1" applyAlignment="1">
      <alignment horizontal="justify" vertical="top" wrapText="1"/>
    </xf>
    <xf numFmtId="0" fontId="1" fillId="0" borderId="22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right" wrapText="1"/>
    </xf>
    <xf numFmtId="0" fontId="1" fillId="0" borderId="32" xfId="0" applyFont="1" applyFill="1" applyBorder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0.22\01&#20840;&#24193;\01&#20840;&#24193;&#20849;&#36890;\03_&#32207;&#21209;&#37096;\03_&#25919;&#31574;&#35506;\&#32113;&#35336;\R4&#32113;&#35336;&#26360;&#20837;&#21147;&#29992;\&#9650;12_&#32789;&#22320;&#26519;&#21209;&#12464;&#12523;&#12540;&#12501;&#124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森林面積、32林家戸数及び林業就業者数"/>
      <sheetName val="33所有形態別森林面積及び蓄積"/>
      <sheetName val="34民有林の令級別面積"/>
      <sheetName val="35所有規模別林家戸数及び森林面積"/>
      <sheetName val="36林業生産の動向（民有林）"/>
      <sheetName val="115ｺﾐｭﾆﾃｨｾﾝﾀｰ利用状況116博物館等入館者状況"/>
    </sheetNames>
    <sheetDataSet>
      <sheetData sheetId="0"/>
      <sheetData sheetId="1">
        <row r="8">
          <cell r="N8">
            <v>10090</v>
          </cell>
        </row>
        <row r="10">
          <cell r="N10">
            <v>4046</v>
          </cell>
        </row>
        <row r="12">
          <cell r="N12">
            <v>1233</v>
          </cell>
        </row>
        <row r="22">
          <cell r="N22">
            <v>11607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zoomScaleSheetLayoutView="100" workbookViewId="0">
      <selection activeCell="C15" sqref="C15"/>
    </sheetView>
  </sheetViews>
  <sheetFormatPr defaultRowHeight="13.5" x14ac:dyDescent="0.15"/>
  <cols>
    <col min="1" max="4" width="21.75" style="79" customWidth="1"/>
  </cols>
  <sheetData>
    <row r="1" spans="1:6" ht="22.5" customHeight="1" x14ac:dyDescent="0.15">
      <c r="A1" s="60" t="s">
        <v>163</v>
      </c>
      <c r="B1" s="60"/>
      <c r="C1" s="60"/>
      <c r="D1" s="61"/>
    </row>
    <row r="2" spans="1:6" ht="22.5" customHeight="1" thickBot="1" x14ac:dyDescent="0.2">
      <c r="A2" s="62"/>
      <c r="B2" s="62"/>
      <c r="C2" s="63" t="s">
        <v>117</v>
      </c>
      <c r="D2" s="63"/>
    </row>
    <row r="3" spans="1:6" ht="27" customHeight="1" x14ac:dyDescent="0.15">
      <c r="A3" s="64" t="s">
        <v>15</v>
      </c>
      <c r="B3" s="65" t="s">
        <v>13</v>
      </c>
      <c r="C3" s="65" t="s">
        <v>14</v>
      </c>
      <c r="D3" s="66" t="s">
        <v>88</v>
      </c>
    </row>
    <row r="4" spans="1:6" ht="7.5" customHeight="1" x14ac:dyDescent="0.15">
      <c r="A4" s="14"/>
      <c r="B4" s="35" t="s">
        <v>5</v>
      </c>
      <c r="C4" s="35" t="s">
        <v>0</v>
      </c>
      <c r="D4" s="36" t="s">
        <v>1</v>
      </c>
    </row>
    <row r="5" spans="1:6" ht="27" customHeight="1" x14ac:dyDescent="0.15">
      <c r="A5" s="67" t="s">
        <v>6</v>
      </c>
      <c r="B5" s="68">
        <f>'[1]33所有形態別森林面積及び蓄積'!N8</f>
        <v>10090</v>
      </c>
      <c r="C5" s="69">
        <f>ROUND(B5/$B$9*100,0)</f>
        <v>37</v>
      </c>
      <c r="D5" s="23">
        <v>23.1</v>
      </c>
      <c r="E5" s="6"/>
      <c r="F5" s="47"/>
    </row>
    <row r="6" spans="1:6" ht="27" customHeight="1" x14ac:dyDescent="0.15">
      <c r="A6" s="70" t="s">
        <v>121</v>
      </c>
      <c r="B6" s="71">
        <f>'[1]33所有形態別森林面積及び蓄積'!N10</f>
        <v>4046</v>
      </c>
      <c r="C6" s="72">
        <f t="shared" ref="C6:C8" si="0">ROUND(B6/$B$9*100,0)</f>
        <v>15</v>
      </c>
      <c r="D6" s="73">
        <v>10.8</v>
      </c>
      <c r="E6" s="6"/>
    </row>
    <row r="7" spans="1:6" ht="27" customHeight="1" x14ac:dyDescent="0.15">
      <c r="A7" s="70" t="s">
        <v>7</v>
      </c>
      <c r="B7" s="71">
        <f>'[1]33所有形態別森林面積及び蓄積'!N12</f>
        <v>1233</v>
      </c>
      <c r="C7" s="72">
        <f t="shared" si="0"/>
        <v>5</v>
      </c>
      <c r="D7" s="73">
        <v>2.8</v>
      </c>
      <c r="E7" s="6"/>
    </row>
    <row r="8" spans="1:6" ht="27" customHeight="1" x14ac:dyDescent="0.15">
      <c r="A8" s="70" t="s">
        <v>8</v>
      </c>
      <c r="B8" s="71">
        <f>'[1]33所有形態別森林面積及び蓄積'!N22</f>
        <v>11607</v>
      </c>
      <c r="C8" s="72">
        <f t="shared" si="0"/>
        <v>43</v>
      </c>
      <c r="D8" s="73">
        <v>26.5</v>
      </c>
      <c r="E8" s="6"/>
    </row>
    <row r="9" spans="1:6" ht="27" customHeight="1" thickBot="1" x14ac:dyDescent="0.2">
      <c r="A9" s="74" t="s">
        <v>122</v>
      </c>
      <c r="B9" s="75">
        <f>SUM(B5:B8)</f>
        <v>26976</v>
      </c>
      <c r="C9" s="76">
        <f>SUM(C5:C8)</f>
        <v>100</v>
      </c>
      <c r="D9" s="77">
        <f>SUM(D5:D8)</f>
        <v>63.2</v>
      </c>
      <c r="E9" s="6"/>
    </row>
    <row r="10" spans="1:6" ht="18" customHeight="1" x14ac:dyDescent="0.15">
      <c r="A10" s="45"/>
      <c r="B10" s="45"/>
      <c r="C10" s="78" t="s">
        <v>115</v>
      </c>
      <c r="D10" s="78"/>
    </row>
    <row r="11" spans="1:6" x14ac:dyDescent="0.15">
      <c r="E11" s="5"/>
      <c r="F11" s="7"/>
    </row>
    <row r="19" spans="1:5" ht="22.5" customHeight="1" x14ac:dyDescent="0.15">
      <c r="A19" s="60" t="s">
        <v>164</v>
      </c>
      <c r="B19" s="60"/>
      <c r="C19" s="60"/>
      <c r="D19" s="61"/>
    </row>
    <row r="20" spans="1:5" ht="22.5" customHeight="1" thickBot="1" x14ac:dyDescent="0.2"/>
    <row r="21" spans="1:5" ht="27" customHeight="1" x14ac:dyDescent="0.15">
      <c r="A21" s="64" t="s">
        <v>12</v>
      </c>
      <c r="B21" s="65" t="s">
        <v>9</v>
      </c>
      <c r="C21" s="65" t="s">
        <v>10</v>
      </c>
      <c r="D21" s="66" t="s">
        <v>11</v>
      </c>
    </row>
    <row r="22" spans="1:5" ht="7.5" customHeight="1" x14ac:dyDescent="0.15">
      <c r="A22" s="14"/>
      <c r="B22" s="35" t="s">
        <v>4</v>
      </c>
      <c r="C22" s="35" t="s">
        <v>2</v>
      </c>
      <c r="D22" s="36" t="s">
        <v>3</v>
      </c>
    </row>
    <row r="23" spans="1:5" ht="27" customHeight="1" x14ac:dyDescent="0.15">
      <c r="A23" s="80" t="s">
        <v>91</v>
      </c>
      <c r="B23" s="68">
        <v>1660</v>
      </c>
      <c r="C23" s="68">
        <v>342</v>
      </c>
      <c r="D23" s="81">
        <v>335</v>
      </c>
    </row>
    <row r="24" spans="1:5" ht="27" customHeight="1" x14ac:dyDescent="0.15">
      <c r="A24" s="28" t="s">
        <v>92</v>
      </c>
      <c r="B24" s="71">
        <v>1517</v>
      </c>
      <c r="C24" s="71">
        <v>315</v>
      </c>
      <c r="D24" s="82">
        <v>851</v>
      </c>
    </row>
    <row r="25" spans="1:5" ht="27" customHeight="1" x14ac:dyDescent="0.15">
      <c r="A25" s="28" t="s">
        <v>93</v>
      </c>
      <c r="B25" s="71">
        <v>1590</v>
      </c>
      <c r="C25" s="71">
        <v>321</v>
      </c>
      <c r="D25" s="82">
        <v>2936</v>
      </c>
    </row>
    <row r="26" spans="1:5" ht="27" customHeight="1" x14ac:dyDescent="0.15">
      <c r="A26" s="28" t="s">
        <v>123</v>
      </c>
      <c r="B26" s="71">
        <v>1410</v>
      </c>
      <c r="C26" s="71">
        <v>266</v>
      </c>
      <c r="D26" s="82">
        <v>3129</v>
      </c>
    </row>
    <row r="27" spans="1:5" ht="27" customHeight="1" x14ac:dyDescent="0.15">
      <c r="A27" s="28" t="s">
        <v>94</v>
      </c>
      <c r="B27" s="71">
        <v>1098</v>
      </c>
      <c r="C27" s="71">
        <v>150</v>
      </c>
      <c r="D27" s="82">
        <v>4910</v>
      </c>
    </row>
    <row r="28" spans="1:5" ht="27" customHeight="1" x14ac:dyDescent="0.15">
      <c r="A28" s="28" t="s">
        <v>124</v>
      </c>
      <c r="B28" s="71">
        <v>1305</v>
      </c>
      <c r="C28" s="71">
        <v>190</v>
      </c>
      <c r="D28" s="82">
        <v>5476</v>
      </c>
    </row>
    <row r="29" spans="1:5" ht="27" customHeight="1" x14ac:dyDescent="0.15">
      <c r="A29" s="28" t="s">
        <v>95</v>
      </c>
      <c r="B29" s="71">
        <v>1280</v>
      </c>
      <c r="C29" s="71">
        <v>159</v>
      </c>
      <c r="D29" s="82">
        <v>694</v>
      </c>
    </row>
    <row r="30" spans="1:5" ht="27" customHeight="1" x14ac:dyDescent="0.15">
      <c r="A30" s="28" t="s">
        <v>107</v>
      </c>
      <c r="B30" s="71">
        <v>927</v>
      </c>
      <c r="C30" s="71">
        <v>116</v>
      </c>
      <c r="D30" s="82">
        <v>376</v>
      </c>
      <c r="E30" s="2"/>
    </row>
    <row r="31" spans="1:5" ht="27" customHeight="1" x14ac:dyDescent="0.15">
      <c r="A31" s="28" t="s">
        <v>110</v>
      </c>
      <c r="B31" s="71">
        <v>1077</v>
      </c>
      <c r="C31" s="71">
        <v>98</v>
      </c>
      <c r="D31" s="82">
        <v>708</v>
      </c>
      <c r="E31" s="2"/>
    </row>
    <row r="32" spans="1:5" ht="27" customHeight="1" x14ac:dyDescent="0.15">
      <c r="A32" s="28" t="s">
        <v>113</v>
      </c>
      <c r="B32" s="83">
        <v>1037</v>
      </c>
      <c r="C32" s="83">
        <v>102</v>
      </c>
      <c r="D32" s="84">
        <v>754</v>
      </c>
      <c r="E32" s="2"/>
    </row>
    <row r="33" spans="1:8" ht="27" customHeight="1" thickBot="1" x14ac:dyDescent="0.2">
      <c r="A33" s="29" t="s">
        <v>114</v>
      </c>
      <c r="B33" s="75">
        <v>978</v>
      </c>
      <c r="C33" s="75">
        <v>105</v>
      </c>
      <c r="D33" s="85">
        <v>681</v>
      </c>
      <c r="E33" s="2"/>
    </row>
    <row r="34" spans="1:8" ht="18" customHeight="1" x14ac:dyDescent="0.15">
      <c r="A34" s="86"/>
      <c r="B34" s="86"/>
      <c r="C34" s="78" t="s">
        <v>115</v>
      </c>
      <c r="D34" s="78"/>
      <c r="E34" s="46"/>
    </row>
    <row r="40" spans="1:8" x14ac:dyDescent="0.15">
      <c r="C40" s="87"/>
      <c r="D40" s="87"/>
      <c r="E40" s="4"/>
      <c r="F40" s="4"/>
      <c r="G40" s="4"/>
      <c r="H40" s="4"/>
    </row>
  </sheetData>
  <mergeCells count="5">
    <mergeCell ref="A1:C1"/>
    <mergeCell ref="A19:C19"/>
    <mergeCell ref="C34:D34"/>
    <mergeCell ref="C2:D2"/>
    <mergeCell ref="C10:D10"/>
  </mergeCells>
  <phoneticPr fontId="4"/>
  <pageMargins left="0.78740157480314965" right="0.78740157480314965" top="0.78740157480314965" bottom="0.59055118110236227" header="0.51181102362204722" footer="0.31496062992125984"/>
  <pageSetup paperSize="9" firstPageNumber="73" orientation="portrait" blackAndWhite="1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zoomScaleSheetLayoutView="100" workbookViewId="0">
      <selection activeCell="I10" sqref="I10:I11"/>
    </sheetView>
  </sheetViews>
  <sheetFormatPr defaultRowHeight="13.5" x14ac:dyDescent="0.15"/>
  <cols>
    <col min="1" max="1" width="3.25" style="79" customWidth="1"/>
    <col min="2" max="2" width="9" style="79"/>
    <col min="3" max="3" width="9.625" style="79" customWidth="1"/>
    <col min="4" max="4" width="11.875" style="79" customWidth="1"/>
    <col min="5" max="5" width="9.625" style="79" customWidth="1"/>
    <col min="6" max="6" width="12" style="79" customWidth="1"/>
    <col min="7" max="7" width="9.625" style="79" customWidth="1"/>
    <col min="8" max="8" width="12.125" style="79" customWidth="1"/>
    <col min="9" max="15" width="11.125" style="79" customWidth="1"/>
    <col min="16" max="16" width="8.375" customWidth="1"/>
  </cols>
  <sheetData>
    <row r="1" spans="1:16" ht="22.5" customHeight="1" x14ac:dyDescent="0.15">
      <c r="A1" s="60" t="s">
        <v>165</v>
      </c>
      <c r="B1" s="60"/>
      <c r="C1" s="60"/>
      <c r="D1" s="60"/>
      <c r="E1" s="60"/>
      <c r="F1" s="60"/>
      <c r="G1" s="61"/>
      <c r="H1" s="61"/>
    </row>
    <row r="2" spans="1:16" ht="22.5" customHeight="1" thickBot="1" x14ac:dyDescent="0.2">
      <c r="L2" s="63" t="s">
        <v>118</v>
      </c>
      <c r="M2" s="63"/>
      <c r="N2" s="63"/>
      <c r="O2" s="63"/>
    </row>
    <row r="3" spans="1:16" ht="13.5" customHeight="1" x14ac:dyDescent="0.15">
      <c r="A3" s="88" t="s">
        <v>33</v>
      </c>
      <c r="B3" s="89"/>
      <c r="C3" s="90" t="s">
        <v>25</v>
      </c>
      <c r="D3" s="90"/>
      <c r="E3" s="90"/>
      <c r="F3" s="90"/>
      <c r="G3" s="90"/>
      <c r="H3" s="90"/>
      <c r="I3" s="91" t="s">
        <v>38</v>
      </c>
      <c r="J3" s="91"/>
      <c r="K3" s="91"/>
      <c r="L3" s="92"/>
      <c r="M3" s="92"/>
      <c r="N3" s="89" t="s">
        <v>41</v>
      </c>
      <c r="O3" s="93" t="s">
        <v>23</v>
      </c>
    </row>
    <row r="4" spans="1:16" ht="13.5" customHeight="1" x14ac:dyDescent="0.15">
      <c r="A4" s="94"/>
      <c r="B4" s="95"/>
      <c r="C4" s="96" t="s">
        <v>31</v>
      </c>
      <c r="D4" s="96"/>
      <c r="E4" s="96" t="s">
        <v>29</v>
      </c>
      <c r="F4" s="96"/>
      <c r="G4" s="95" t="s">
        <v>32</v>
      </c>
      <c r="H4" s="95"/>
      <c r="I4" s="97" t="s">
        <v>39</v>
      </c>
      <c r="J4" s="97"/>
      <c r="K4" s="96" t="s">
        <v>40</v>
      </c>
      <c r="L4" s="98" t="s">
        <v>36</v>
      </c>
      <c r="M4" s="98" t="s">
        <v>37</v>
      </c>
      <c r="N4" s="95"/>
      <c r="O4" s="99"/>
      <c r="P4" s="1"/>
    </row>
    <row r="5" spans="1:16" ht="13.5" customHeight="1" x14ac:dyDescent="0.15">
      <c r="A5" s="94"/>
      <c r="B5" s="95"/>
      <c r="C5" s="96"/>
      <c r="D5" s="96"/>
      <c r="E5" s="96"/>
      <c r="F5" s="96"/>
      <c r="G5" s="95"/>
      <c r="H5" s="95"/>
      <c r="I5" s="100" t="s">
        <v>31</v>
      </c>
      <c r="J5" s="100" t="s">
        <v>29</v>
      </c>
      <c r="K5" s="96"/>
      <c r="L5" s="101"/>
      <c r="M5" s="101"/>
      <c r="N5" s="95"/>
      <c r="O5" s="99"/>
      <c r="P5" s="1"/>
    </row>
    <row r="6" spans="1:16" ht="13.5" customHeight="1" x14ac:dyDescent="0.15">
      <c r="A6" s="94"/>
      <c r="B6" s="95"/>
      <c r="C6" s="100" t="s">
        <v>35</v>
      </c>
      <c r="D6" s="100" t="s">
        <v>34</v>
      </c>
      <c r="E6" s="100" t="s">
        <v>35</v>
      </c>
      <c r="F6" s="100" t="s">
        <v>34</v>
      </c>
      <c r="G6" s="100" t="s">
        <v>35</v>
      </c>
      <c r="H6" s="100" t="s">
        <v>34</v>
      </c>
      <c r="I6" s="100" t="s">
        <v>35</v>
      </c>
      <c r="J6" s="100" t="s">
        <v>35</v>
      </c>
      <c r="K6" s="100" t="s">
        <v>35</v>
      </c>
      <c r="L6" s="100" t="s">
        <v>35</v>
      </c>
      <c r="M6" s="100" t="s">
        <v>35</v>
      </c>
      <c r="N6" s="95"/>
      <c r="O6" s="99"/>
      <c r="P6" s="1"/>
    </row>
    <row r="7" spans="1:16" ht="7.5" customHeight="1" x14ac:dyDescent="0.15">
      <c r="A7" s="102"/>
      <c r="B7" s="103"/>
      <c r="C7" s="35" t="s">
        <v>5</v>
      </c>
      <c r="D7" s="35" t="s">
        <v>109</v>
      </c>
      <c r="E7" s="35" t="s">
        <v>16</v>
      </c>
      <c r="F7" s="35" t="s">
        <v>109</v>
      </c>
      <c r="G7" s="35" t="s">
        <v>16</v>
      </c>
      <c r="H7" s="35" t="s">
        <v>109</v>
      </c>
      <c r="I7" s="35" t="s">
        <v>16</v>
      </c>
      <c r="J7" s="35" t="s">
        <v>16</v>
      </c>
      <c r="K7" s="35" t="s">
        <v>16</v>
      </c>
      <c r="L7" s="35" t="s">
        <v>16</v>
      </c>
      <c r="M7" s="35" t="s">
        <v>16</v>
      </c>
      <c r="N7" s="35" t="s">
        <v>16</v>
      </c>
      <c r="O7" s="36" t="s">
        <v>24</v>
      </c>
      <c r="P7" s="1"/>
    </row>
    <row r="8" spans="1:16" ht="25.5" customHeight="1" x14ac:dyDescent="0.15">
      <c r="A8" s="104" t="s">
        <v>17</v>
      </c>
      <c r="B8" s="105"/>
      <c r="C8" s="12">
        <v>5507</v>
      </c>
      <c r="D8" s="12">
        <v>1258656</v>
      </c>
      <c r="E8" s="12">
        <v>4113</v>
      </c>
      <c r="F8" s="12">
        <v>1043961</v>
      </c>
      <c r="G8" s="12">
        <f>SUM(C8,E8)</f>
        <v>9620</v>
      </c>
      <c r="H8" s="12">
        <f>SUM(D8,F8)</f>
        <v>2302617</v>
      </c>
      <c r="I8" s="31">
        <v>0</v>
      </c>
      <c r="J8" s="31">
        <v>0</v>
      </c>
      <c r="K8" s="31">
        <v>0</v>
      </c>
      <c r="L8" s="31">
        <v>0</v>
      </c>
      <c r="M8" s="12">
        <v>470</v>
      </c>
      <c r="N8" s="12">
        <f>SUM(G8,I8:M8)</f>
        <v>10090</v>
      </c>
      <c r="O8" s="23">
        <f>C8/N8*100</f>
        <v>54.578790882061448</v>
      </c>
      <c r="P8" s="24"/>
    </row>
    <row r="9" spans="1:16" ht="16.5" customHeight="1" x14ac:dyDescent="0.15">
      <c r="A9" s="106"/>
      <c r="B9" s="10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3"/>
      <c r="P9" s="24"/>
    </row>
    <row r="10" spans="1:16" ht="16.5" customHeight="1" x14ac:dyDescent="0.15">
      <c r="A10" s="104" t="s">
        <v>18</v>
      </c>
      <c r="B10" s="105"/>
      <c r="C10" s="12">
        <v>2660</v>
      </c>
      <c r="D10" s="12">
        <v>708755</v>
      </c>
      <c r="E10" s="12">
        <v>1294</v>
      </c>
      <c r="F10" s="12">
        <v>280527</v>
      </c>
      <c r="G10" s="12">
        <f>SUM(C10,E10)</f>
        <v>3954</v>
      </c>
      <c r="H10" s="12">
        <f>SUM(D10,F10)</f>
        <v>989282</v>
      </c>
      <c r="I10" s="12">
        <v>0</v>
      </c>
      <c r="J10" s="31">
        <v>0</v>
      </c>
      <c r="K10" s="31">
        <v>0</v>
      </c>
      <c r="L10" s="31">
        <v>0</v>
      </c>
      <c r="M10" s="12">
        <v>92</v>
      </c>
      <c r="N10" s="12">
        <f>SUM(G10,I10:M10)</f>
        <v>4046</v>
      </c>
      <c r="O10" s="23">
        <f>C10/N10*100</f>
        <v>65.743944636678194</v>
      </c>
      <c r="P10" s="24"/>
    </row>
    <row r="11" spans="1:16" ht="16.5" customHeight="1" x14ac:dyDescent="0.15">
      <c r="A11" s="106"/>
      <c r="B11" s="107"/>
      <c r="C11" s="10"/>
      <c r="D11" s="10"/>
      <c r="E11" s="10"/>
      <c r="F11" s="10"/>
      <c r="G11" s="10"/>
      <c r="H11" s="10"/>
      <c r="I11" s="10"/>
      <c r="J11" s="10"/>
      <c r="K11" s="10"/>
      <c r="L11" s="30"/>
      <c r="M11" s="10"/>
      <c r="N11" s="10"/>
      <c r="O11" s="33"/>
      <c r="P11" s="24"/>
    </row>
    <row r="12" spans="1:16" ht="16.5" customHeight="1" x14ac:dyDescent="0.15">
      <c r="A12" s="104" t="s">
        <v>19</v>
      </c>
      <c r="B12" s="105"/>
      <c r="C12" s="12">
        <v>860</v>
      </c>
      <c r="D12" s="12">
        <v>210956</v>
      </c>
      <c r="E12" s="12">
        <v>279</v>
      </c>
      <c r="F12" s="12">
        <v>33866</v>
      </c>
      <c r="G12" s="12">
        <f>SUM(C12,E12)</f>
        <v>1139</v>
      </c>
      <c r="H12" s="12">
        <f>SUM(D12,F12)</f>
        <v>244822</v>
      </c>
      <c r="I12" s="12">
        <v>77</v>
      </c>
      <c r="J12" s="31">
        <v>0</v>
      </c>
      <c r="K12" s="12">
        <v>17</v>
      </c>
      <c r="L12" s="31">
        <v>0</v>
      </c>
      <c r="M12" s="31">
        <v>0</v>
      </c>
      <c r="N12" s="12">
        <f>SUM(G12,I12:M12)</f>
        <v>1233</v>
      </c>
      <c r="O12" s="23">
        <f t="shared" ref="O12" si="0">C12/N12*100</f>
        <v>69.748580697485806</v>
      </c>
      <c r="P12" s="24"/>
    </row>
    <row r="13" spans="1:16" ht="16.5" customHeight="1" x14ac:dyDescent="0.15">
      <c r="A13" s="108" t="s">
        <v>44</v>
      </c>
      <c r="B13" s="109"/>
      <c r="C13" s="10"/>
      <c r="D13" s="10"/>
      <c r="E13" s="10"/>
      <c r="F13" s="10"/>
      <c r="G13" s="10"/>
      <c r="H13" s="10"/>
      <c r="I13" s="10"/>
      <c r="J13" s="30"/>
      <c r="K13" s="10"/>
      <c r="L13" s="30"/>
      <c r="M13" s="10"/>
      <c r="N13" s="10"/>
      <c r="O13" s="33"/>
      <c r="P13" s="25"/>
    </row>
    <row r="14" spans="1:16" ht="16.5" customHeight="1" x14ac:dyDescent="0.15">
      <c r="A14" s="108"/>
      <c r="B14" s="109"/>
      <c r="C14" s="12">
        <f>SUM(C8:C12)</f>
        <v>9027</v>
      </c>
      <c r="D14" s="12">
        <f t="shared" ref="D14:N14" si="1">SUM(D8:D12)</f>
        <v>2178367</v>
      </c>
      <c r="E14" s="12">
        <f t="shared" si="1"/>
        <v>5686</v>
      </c>
      <c r="F14" s="12">
        <f t="shared" si="1"/>
        <v>1358354</v>
      </c>
      <c r="G14" s="12">
        <f t="shared" si="1"/>
        <v>14713</v>
      </c>
      <c r="H14" s="12">
        <f t="shared" si="1"/>
        <v>3536721</v>
      </c>
      <c r="I14" s="12">
        <f t="shared" si="1"/>
        <v>77</v>
      </c>
      <c r="J14" s="12">
        <f t="shared" si="1"/>
        <v>0</v>
      </c>
      <c r="K14" s="12">
        <f t="shared" si="1"/>
        <v>17</v>
      </c>
      <c r="L14" s="12">
        <v>0</v>
      </c>
      <c r="M14" s="12">
        <f t="shared" si="1"/>
        <v>562</v>
      </c>
      <c r="N14" s="12">
        <f t="shared" si="1"/>
        <v>15369</v>
      </c>
      <c r="O14" s="23">
        <f t="shared" ref="O14" si="2">C14/N14*100</f>
        <v>58.735116142885026</v>
      </c>
      <c r="P14" s="25"/>
    </row>
    <row r="15" spans="1:16" ht="16.5" customHeight="1" x14ac:dyDescent="0.15">
      <c r="A15" s="110" t="s">
        <v>43</v>
      </c>
      <c r="B15" s="109" t="s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30"/>
      <c r="M15" s="30"/>
      <c r="N15" s="10"/>
      <c r="O15" s="33"/>
      <c r="P15" s="25"/>
    </row>
    <row r="16" spans="1:16" ht="16.5" customHeight="1" x14ac:dyDescent="0.15">
      <c r="A16" s="110"/>
      <c r="B16" s="109"/>
      <c r="C16" s="12">
        <v>6084</v>
      </c>
      <c r="D16" s="12">
        <v>1306590</v>
      </c>
      <c r="E16" s="12">
        <v>1664</v>
      </c>
      <c r="F16" s="12">
        <v>149136</v>
      </c>
      <c r="G16" s="12">
        <f>SUM(C16,E16)</f>
        <v>7748</v>
      </c>
      <c r="H16" s="12">
        <f>SUM(D16,F16)</f>
        <v>1455726</v>
      </c>
      <c r="I16" s="12">
        <v>213</v>
      </c>
      <c r="J16" s="12">
        <v>44</v>
      </c>
      <c r="K16" s="12">
        <v>10</v>
      </c>
      <c r="L16" s="12">
        <v>0</v>
      </c>
      <c r="M16" s="12">
        <v>0</v>
      </c>
      <c r="N16" s="12">
        <f>SUM(G16,I16:M16)</f>
        <v>8015</v>
      </c>
      <c r="O16" s="23">
        <f t="shared" ref="O16" si="3">C16/N16*100</f>
        <v>75.907673112913287</v>
      </c>
      <c r="P16" s="24"/>
    </row>
    <row r="17" spans="1:16" ht="16.5" customHeight="1" x14ac:dyDescent="0.15">
      <c r="A17" s="110"/>
      <c r="B17" s="111" t="s">
        <v>21</v>
      </c>
      <c r="C17" s="10"/>
      <c r="D17" s="10"/>
      <c r="E17" s="10"/>
      <c r="F17" s="10"/>
      <c r="G17" s="10"/>
      <c r="H17" s="10"/>
      <c r="I17" s="10"/>
      <c r="J17" s="10"/>
      <c r="K17" s="10"/>
      <c r="L17" s="30"/>
      <c r="M17" s="30"/>
      <c r="N17" s="10"/>
      <c r="O17" s="33"/>
      <c r="P17" s="24"/>
    </row>
    <row r="18" spans="1:16" ht="16.5" customHeight="1" x14ac:dyDescent="0.15">
      <c r="A18" s="110"/>
      <c r="B18" s="112" t="s">
        <v>22</v>
      </c>
      <c r="C18" s="12">
        <v>875</v>
      </c>
      <c r="D18" s="12">
        <v>210807</v>
      </c>
      <c r="E18" s="12">
        <v>1271</v>
      </c>
      <c r="F18" s="12">
        <v>140936</v>
      </c>
      <c r="G18" s="12">
        <f>SUM(C18,E18)</f>
        <v>2146</v>
      </c>
      <c r="H18" s="12">
        <f>SUM(D18,F18)</f>
        <v>351743</v>
      </c>
      <c r="I18" s="12">
        <v>31</v>
      </c>
      <c r="J18" s="12">
        <v>1</v>
      </c>
      <c r="K18" s="12">
        <v>1</v>
      </c>
      <c r="L18" s="12">
        <v>0</v>
      </c>
      <c r="M18" s="12">
        <v>0</v>
      </c>
      <c r="N18" s="12">
        <f>SUM(G18,I18:M18)</f>
        <v>2179</v>
      </c>
      <c r="O18" s="23">
        <f t="shared" ref="O18" si="4">C18/N18*100</f>
        <v>40.156034878384581</v>
      </c>
      <c r="P18" s="24"/>
    </row>
    <row r="19" spans="1:16" ht="16.5" customHeight="1" x14ac:dyDescent="0.15">
      <c r="A19" s="110"/>
      <c r="B19" s="109" t="s">
        <v>45</v>
      </c>
      <c r="C19" s="10"/>
      <c r="D19" s="10"/>
      <c r="E19" s="10"/>
      <c r="F19" s="10"/>
      <c r="G19" s="10"/>
      <c r="H19" s="10"/>
      <c r="I19" s="10"/>
      <c r="J19" s="10"/>
      <c r="K19" s="10"/>
      <c r="L19" s="30"/>
      <c r="M19" s="30"/>
      <c r="N19" s="10"/>
      <c r="O19" s="33"/>
      <c r="P19" s="24"/>
    </row>
    <row r="20" spans="1:16" ht="16.5" customHeight="1" x14ac:dyDescent="0.15">
      <c r="A20" s="110"/>
      <c r="B20" s="109"/>
      <c r="C20" s="12">
        <v>1247</v>
      </c>
      <c r="D20" s="12">
        <v>324960</v>
      </c>
      <c r="E20" s="12">
        <v>157</v>
      </c>
      <c r="F20" s="12">
        <v>17244</v>
      </c>
      <c r="G20" s="12">
        <f>SUM(C20,E20)</f>
        <v>1404</v>
      </c>
      <c r="H20" s="12">
        <f>SUM(F20,D20)</f>
        <v>342204</v>
      </c>
      <c r="I20" s="12">
        <v>4</v>
      </c>
      <c r="J20" s="12">
        <v>3</v>
      </c>
      <c r="K20" s="12">
        <v>2</v>
      </c>
      <c r="L20" s="12">
        <v>0</v>
      </c>
      <c r="M20" s="12">
        <v>0</v>
      </c>
      <c r="N20" s="12">
        <f>SUM(G20,I20:M20)</f>
        <v>1413</v>
      </c>
      <c r="O20" s="23">
        <f t="shared" ref="O20" si="5">C20/N20*100</f>
        <v>88.251946213729653</v>
      </c>
      <c r="P20" s="24"/>
    </row>
    <row r="21" spans="1:16" ht="16.5" customHeight="1" x14ac:dyDescent="0.15">
      <c r="A21" s="110"/>
      <c r="B21" s="109" t="s">
        <v>26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3"/>
      <c r="P21" s="24"/>
    </row>
    <row r="22" spans="1:16" ht="16.5" customHeight="1" x14ac:dyDescent="0.15">
      <c r="A22" s="110"/>
      <c r="B22" s="109"/>
      <c r="C22" s="12">
        <f>SUM(C16,C18,C20)</f>
        <v>8206</v>
      </c>
      <c r="D22" s="12">
        <f t="shared" ref="D22:N22" si="6">SUM(D16,D18,D20)</f>
        <v>1842357</v>
      </c>
      <c r="E22" s="12">
        <f t="shared" si="6"/>
        <v>3092</v>
      </c>
      <c r="F22" s="12">
        <f t="shared" si="6"/>
        <v>307316</v>
      </c>
      <c r="G22" s="12">
        <f t="shared" si="6"/>
        <v>11298</v>
      </c>
      <c r="H22" s="12">
        <f t="shared" si="6"/>
        <v>2149673</v>
      </c>
      <c r="I22" s="12">
        <f>SUM(I16,I18,I20)</f>
        <v>248</v>
      </c>
      <c r="J22" s="12">
        <f>SUM(J16,J18,J20)</f>
        <v>48</v>
      </c>
      <c r="K22" s="12">
        <f>SUM(K16,K18,K20)</f>
        <v>13</v>
      </c>
      <c r="L22" s="12">
        <f>SUM(L16,L18,L20)</f>
        <v>0</v>
      </c>
      <c r="M22" s="12">
        <f>SUM(M16,M18,M20)</f>
        <v>0</v>
      </c>
      <c r="N22" s="12">
        <f t="shared" si="6"/>
        <v>11607</v>
      </c>
      <c r="O22" s="23">
        <f t="shared" ref="O22" si="7">C22/N22*100</f>
        <v>70.698716291892822</v>
      </c>
      <c r="P22" s="24"/>
    </row>
    <row r="23" spans="1:16" ht="16.5" customHeight="1" x14ac:dyDescent="0.15">
      <c r="A23" s="113" t="s">
        <v>27</v>
      </c>
      <c r="B23" s="1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3"/>
      <c r="P23" s="24"/>
    </row>
    <row r="24" spans="1:16" ht="16.5" customHeight="1" thickBot="1" x14ac:dyDescent="0.2">
      <c r="A24" s="115"/>
      <c r="B24" s="116"/>
      <c r="C24" s="21">
        <f>SUM(C14,C22)</f>
        <v>17233</v>
      </c>
      <c r="D24" s="21">
        <f t="shared" ref="D24:N24" si="8">SUM(D14,D22)</f>
        <v>4020724</v>
      </c>
      <c r="E24" s="21">
        <f>SUM(E14,E22)</f>
        <v>8778</v>
      </c>
      <c r="F24" s="21">
        <f t="shared" si="8"/>
        <v>1665670</v>
      </c>
      <c r="G24" s="21">
        <f t="shared" si="8"/>
        <v>26011</v>
      </c>
      <c r="H24" s="21">
        <f t="shared" si="8"/>
        <v>5686394</v>
      </c>
      <c r="I24" s="21">
        <f>SUM(I14,I22)</f>
        <v>325</v>
      </c>
      <c r="J24" s="21">
        <f t="shared" si="8"/>
        <v>48</v>
      </c>
      <c r="K24" s="21">
        <f>SUM(K14,K22)</f>
        <v>30</v>
      </c>
      <c r="L24" s="21">
        <f t="shared" si="8"/>
        <v>0</v>
      </c>
      <c r="M24" s="21">
        <f t="shared" si="8"/>
        <v>562</v>
      </c>
      <c r="N24" s="21">
        <f t="shared" si="8"/>
        <v>26976</v>
      </c>
      <c r="O24" s="34">
        <f t="shared" ref="O24" si="9">C24/N24*100</f>
        <v>63.882710557532619</v>
      </c>
      <c r="P24" s="24"/>
    </row>
    <row r="25" spans="1:16" ht="18" customHeight="1" x14ac:dyDescent="0.15">
      <c r="K25" s="78" t="s">
        <v>115</v>
      </c>
      <c r="L25" s="78"/>
      <c r="M25" s="78"/>
      <c r="N25" s="78"/>
      <c r="O25" s="78"/>
      <c r="P25" s="1"/>
    </row>
    <row r="26" spans="1:16" x14ac:dyDescent="0.15"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8"/>
      <c r="P26" s="1"/>
    </row>
    <row r="27" spans="1:16" ht="15" customHeight="1" x14ac:dyDescent="0.15"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  <row r="28" spans="1:16" x14ac:dyDescent="0.15"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</sheetData>
  <mergeCells count="25">
    <mergeCell ref="A1:F1"/>
    <mergeCell ref="K25:O25"/>
    <mergeCell ref="N3:N6"/>
    <mergeCell ref="O3:O6"/>
    <mergeCell ref="K4:K5"/>
    <mergeCell ref="A23:B24"/>
    <mergeCell ref="A13:B14"/>
    <mergeCell ref="G4:H5"/>
    <mergeCell ref="E4:F5"/>
    <mergeCell ref="C4:D5"/>
    <mergeCell ref="L2:O2"/>
    <mergeCell ref="B19:B20"/>
    <mergeCell ref="A10:B10"/>
    <mergeCell ref="A11:B11"/>
    <mergeCell ref="A12:B12"/>
    <mergeCell ref="A7:B7"/>
    <mergeCell ref="I3:K3"/>
    <mergeCell ref="I4:J4"/>
    <mergeCell ref="A8:B8"/>
    <mergeCell ref="A9:B9"/>
    <mergeCell ref="A15:A22"/>
    <mergeCell ref="B15:B16"/>
    <mergeCell ref="C3:H3"/>
    <mergeCell ref="A3:B6"/>
    <mergeCell ref="B21:B22"/>
  </mergeCells>
  <phoneticPr fontId="4"/>
  <pageMargins left="0.78740157480314965" right="0.78740157480314965" top="0.78740157480314965" bottom="0.59055118110236227" header="0.51181102362204722" footer="0.31496062992125984"/>
  <pageSetup paperSize="9" scale="110" firstPageNumber="76" orientation="portrait" blackAndWhite="1" r:id="rId1"/>
  <headerFooter alignWithMargins="0">
    <oddFooter>&amp;C&amp;"ＭＳ 明朝,標準"- &amp;P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zoomScaleSheetLayoutView="100" workbookViewId="0">
      <selection activeCell="E5" sqref="E5"/>
    </sheetView>
  </sheetViews>
  <sheetFormatPr defaultRowHeight="13.5" x14ac:dyDescent="0.15"/>
  <cols>
    <col min="1" max="2" width="10.375" style="79" customWidth="1"/>
    <col min="3" max="9" width="9" style="79"/>
  </cols>
  <sheetData>
    <row r="1" spans="1:10" ht="22.5" customHeight="1" x14ac:dyDescent="0.15">
      <c r="A1" s="60" t="s">
        <v>166</v>
      </c>
      <c r="B1" s="60"/>
      <c r="C1" s="60"/>
      <c r="D1" s="60"/>
      <c r="E1" s="60"/>
      <c r="F1" s="60"/>
      <c r="G1" s="60"/>
      <c r="H1" s="61"/>
      <c r="I1" s="61"/>
    </row>
    <row r="2" spans="1:10" ht="22.5" customHeight="1" thickBot="1" x14ac:dyDescent="0.2">
      <c r="A2" s="119"/>
      <c r="B2" s="119"/>
      <c r="C2" s="119"/>
      <c r="D2" s="119"/>
      <c r="E2" s="120" t="s">
        <v>119</v>
      </c>
      <c r="F2" s="120"/>
      <c r="G2" s="120"/>
      <c r="H2" s="120"/>
      <c r="I2" s="120"/>
    </row>
    <row r="3" spans="1:10" ht="16.5" customHeight="1" x14ac:dyDescent="0.15">
      <c r="A3" s="88" t="s">
        <v>125</v>
      </c>
      <c r="B3" s="89"/>
      <c r="C3" s="121" t="s">
        <v>84</v>
      </c>
      <c r="D3" s="121" t="s">
        <v>86</v>
      </c>
      <c r="E3" s="121" t="s">
        <v>87</v>
      </c>
      <c r="F3" s="121" t="s">
        <v>126</v>
      </c>
      <c r="G3" s="121" t="s">
        <v>127</v>
      </c>
      <c r="H3" s="121" t="s">
        <v>46</v>
      </c>
      <c r="I3" s="93" t="s">
        <v>89</v>
      </c>
      <c r="J3" s="1"/>
    </row>
    <row r="4" spans="1:10" ht="16.5" customHeight="1" x14ac:dyDescent="0.15">
      <c r="A4" s="94"/>
      <c r="B4" s="95"/>
      <c r="C4" s="122" t="s">
        <v>85</v>
      </c>
      <c r="D4" s="122" t="s">
        <v>128</v>
      </c>
      <c r="E4" s="122" t="s">
        <v>128</v>
      </c>
      <c r="F4" s="122" t="s">
        <v>128</v>
      </c>
      <c r="G4" s="122" t="s">
        <v>128</v>
      </c>
      <c r="H4" s="122" t="s">
        <v>47</v>
      </c>
      <c r="I4" s="99"/>
      <c r="J4" s="1"/>
    </row>
    <row r="5" spans="1:10" ht="16.5" customHeight="1" x14ac:dyDescent="0.15">
      <c r="A5" s="123" t="s">
        <v>18</v>
      </c>
      <c r="B5" s="124"/>
      <c r="C5" s="35" t="s">
        <v>129</v>
      </c>
      <c r="D5" s="35" t="s">
        <v>48</v>
      </c>
      <c r="E5" s="35" t="s">
        <v>48</v>
      </c>
      <c r="F5" s="35" t="s">
        <v>48</v>
      </c>
      <c r="G5" s="35" t="s">
        <v>48</v>
      </c>
      <c r="H5" s="35" t="s">
        <v>48</v>
      </c>
      <c r="I5" s="36" t="s">
        <v>16</v>
      </c>
      <c r="J5" s="1"/>
    </row>
    <row r="6" spans="1:10" ht="16.5" customHeight="1" x14ac:dyDescent="0.15">
      <c r="A6" s="123"/>
      <c r="B6" s="122" t="s">
        <v>30</v>
      </c>
      <c r="C6" s="27">
        <v>58</v>
      </c>
      <c r="D6" s="27">
        <v>35</v>
      </c>
      <c r="E6" s="27">
        <v>67</v>
      </c>
      <c r="F6" s="27">
        <v>59</v>
      </c>
      <c r="G6" s="27">
        <v>422</v>
      </c>
      <c r="H6" s="27">
        <v>2019</v>
      </c>
      <c r="I6" s="26">
        <f>SUM(C6:H6)</f>
        <v>2660</v>
      </c>
      <c r="J6" s="8"/>
    </row>
    <row r="7" spans="1:10" ht="16.5" customHeight="1" x14ac:dyDescent="0.15">
      <c r="A7" s="123"/>
      <c r="B7" s="124"/>
      <c r="C7" s="37"/>
      <c r="D7" s="37"/>
      <c r="E7" s="37"/>
      <c r="F7" s="37"/>
      <c r="G7" s="37"/>
      <c r="H7" s="37"/>
      <c r="I7" s="38"/>
      <c r="J7" s="8"/>
    </row>
    <row r="8" spans="1:10" ht="16.5" customHeight="1" x14ac:dyDescent="0.15">
      <c r="A8" s="123"/>
      <c r="B8" s="122" t="s">
        <v>130</v>
      </c>
      <c r="C8" s="125">
        <v>0</v>
      </c>
      <c r="D8" s="125">
        <v>0</v>
      </c>
      <c r="E8" s="125">
        <v>0</v>
      </c>
      <c r="F8" s="125">
        <v>0</v>
      </c>
      <c r="G8" s="125">
        <v>0</v>
      </c>
      <c r="H8" s="27">
        <v>1294</v>
      </c>
      <c r="I8" s="26">
        <f>SUM(C8:H8)</f>
        <v>1294</v>
      </c>
      <c r="J8" s="8"/>
    </row>
    <row r="9" spans="1:10" ht="16.5" customHeight="1" x14ac:dyDescent="0.15">
      <c r="A9" s="123"/>
      <c r="B9" s="124"/>
      <c r="C9" s="37"/>
      <c r="D9" s="37"/>
      <c r="E9" s="37"/>
      <c r="F9" s="37"/>
      <c r="G9" s="37"/>
      <c r="H9" s="37"/>
      <c r="I9" s="38"/>
      <c r="J9" s="8"/>
    </row>
    <row r="10" spans="1:10" ht="16.5" customHeight="1" x14ac:dyDescent="0.15">
      <c r="A10" s="123"/>
      <c r="B10" s="122" t="s">
        <v>32</v>
      </c>
      <c r="C10" s="27">
        <f>SUM(C6,C8)</f>
        <v>58</v>
      </c>
      <c r="D10" s="27">
        <f t="shared" ref="D10:H10" si="0">SUM(D6,D8)</f>
        <v>35</v>
      </c>
      <c r="E10" s="27">
        <f t="shared" si="0"/>
        <v>67</v>
      </c>
      <c r="F10" s="27">
        <f t="shared" si="0"/>
        <v>59</v>
      </c>
      <c r="G10" s="27">
        <f t="shared" si="0"/>
        <v>422</v>
      </c>
      <c r="H10" s="27">
        <f t="shared" si="0"/>
        <v>3313</v>
      </c>
      <c r="I10" s="26">
        <f>SUM(C10:H10)</f>
        <v>3954</v>
      </c>
      <c r="J10" s="8"/>
    </row>
    <row r="11" spans="1:10" ht="16.5" customHeight="1" x14ac:dyDescent="0.15">
      <c r="A11" s="123" t="s">
        <v>19</v>
      </c>
      <c r="B11" s="124"/>
      <c r="C11" s="37"/>
      <c r="D11" s="37"/>
      <c r="E11" s="37"/>
      <c r="F11" s="37"/>
      <c r="G11" s="37"/>
      <c r="H11" s="37"/>
      <c r="I11" s="38"/>
      <c r="J11" s="8"/>
    </row>
    <row r="12" spans="1:10" ht="16.5" customHeight="1" x14ac:dyDescent="0.15">
      <c r="A12" s="123"/>
      <c r="B12" s="122" t="s">
        <v>30</v>
      </c>
      <c r="C12" s="27">
        <v>133</v>
      </c>
      <c r="D12" s="27">
        <v>88</v>
      </c>
      <c r="E12" s="27">
        <v>105</v>
      </c>
      <c r="F12" s="27">
        <v>61</v>
      </c>
      <c r="G12" s="27">
        <v>89</v>
      </c>
      <c r="H12" s="27">
        <v>384</v>
      </c>
      <c r="I12" s="26">
        <f>SUM(C12:H12)</f>
        <v>860</v>
      </c>
      <c r="J12" s="8"/>
    </row>
    <row r="13" spans="1:10" ht="16.5" customHeight="1" x14ac:dyDescent="0.15">
      <c r="A13" s="123"/>
      <c r="B13" s="124"/>
      <c r="C13" s="37"/>
      <c r="D13" s="37"/>
      <c r="E13" s="37"/>
      <c r="F13" s="37"/>
      <c r="G13" s="37"/>
      <c r="H13" s="37"/>
      <c r="I13" s="38"/>
      <c r="J13" s="8"/>
    </row>
    <row r="14" spans="1:10" ht="16.5" customHeight="1" x14ac:dyDescent="0.15">
      <c r="A14" s="123"/>
      <c r="B14" s="122" t="s">
        <v>28</v>
      </c>
      <c r="C14" s="125">
        <v>6</v>
      </c>
      <c r="D14" s="27">
        <v>6</v>
      </c>
      <c r="E14" s="125">
        <v>4</v>
      </c>
      <c r="F14" s="125">
        <v>4</v>
      </c>
      <c r="G14" s="27">
        <v>9</v>
      </c>
      <c r="H14" s="27">
        <v>250</v>
      </c>
      <c r="I14" s="26">
        <f>SUM(C14:H14)</f>
        <v>279</v>
      </c>
      <c r="J14" s="8"/>
    </row>
    <row r="15" spans="1:10" ht="16.5" customHeight="1" x14ac:dyDescent="0.15">
      <c r="A15" s="123"/>
      <c r="B15" s="124"/>
      <c r="C15" s="37"/>
      <c r="D15" s="37"/>
      <c r="E15" s="37"/>
      <c r="F15" s="37"/>
      <c r="G15" s="37"/>
      <c r="H15" s="37"/>
      <c r="I15" s="38"/>
      <c r="J15" s="8"/>
    </row>
    <row r="16" spans="1:10" ht="16.5" customHeight="1" x14ac:dyDescent="0.15">
      <c r="A16" s="123"/>
      <c r="B16" s="122" t="s">
        <v>131</v>
      </c>
      <c r="C16" s="27">
        <f>SUM(C12,C14)</f>
        <v>139</v>
      </c>
      <c r="D16" s="27">
        <f t="shared" ref="D16:H16" si="1">SUM(D12,D14)</f>
        <v>94</v>
      </c>
      <c r="E16" s="27">
        <f t="shared" si="1"/>
        <v>109</v>
      </c>
      <c r="F16" s="27">
        <f t="shared" si="1"/>
        <v>65</v>
      </c>
      <c r="G16" s="27">
        <f t="shared" si="1"/>
        <v>98</v>
      </c>
      <c r="H16" s="27">
        <f t="shared" si="1"/>
        <v>634</v>
      </c>
      <c r="I16" s="26">
        <f>SUM(C16:H16)</f>
        <v>1139</v>
      </c>
      <c r="J16" s="8"/>
    </row>
    <row r="17" spans="1:14" ht="16.5" customHeight="1" x14ac:dyDescent="0.15">
      <c r="A17" s="123" t="s">
        <v>42</v>
      </c>
      <c r="B17" s="124"/>
      <c r="C17" s="37"/>
      <c r="D17" s="37"/>
      <c r="E17" s="37"/>
      <c r="F17" s="37"/>
      <c r="G17" s="37"/>
      <c r="H17" s="37"/>
      <c r="I17" s="38"/>
      <c r="J17" s="8"/>
      <c r="N17" s="48"/>
    </row>
    <row r="18" spans="1:14" ht="16.5" customHeight="1" x14ac:dyDescent="0.15">
      <c r="A18" s="123"/>
      <c r="B18" s="122" t="s">
        <v>30</v>
      </c>
      <c r="C18" s="27">
        <v>1450</v>
      </c>
      <c r="D18" s="27">
        <v>1973</v>
      </c>
      <c r="E18" s="27">
        <v>878</v>
      </c>
      <c r="F18" s="27">
        <v>622</v>
      </c>
      <c r="G18" s="27">
        <v>1222</v>
      </c>
      <c r="H18" s="27">
        <v>2061</v>
      </c>
      <c r="I18" s="26">
        <f t="shared" ref="I18" si="2">SUM(C18:H18)</f>
        <v>8206</v>
      </c>
      <c r="J18" s="8"/>
    </row>
    <row r="19" spans="1:14" ht="16.5" customHeight="1" x14ac:dyDescent="0.15">
      <c r="A19" s="123"/>
      <c r="B19" s="124"/>
      <c r="C19" s="37"/>
      <c r="D19" s="37"/>
      <c r="E19" s="37"/>
      <c r="F19" s="37"/>
      <c r="G19" s="37"/>
      <c r="H19" s="37"/>
      <c r="I19" s="38"/>
      <c r="J19" s="8"/>
    </row>
    <row r="20" spans="1:14" ht="16.5" customHeight="1" x14ac:dyDescent="0.15">
      <c r="A20" s="123"/>
      <c r="B20" s="122" t="s">
        <v>28</v>
      </c>
      <c r="C20" s="27">
        <v>12</v>
      </c>
      <c r="D20" s="27">
        <v>183</v>
      </c>
      <c r="E20" s="27">
        <v>176</v>
      </c>
      <c r="F20" s="27">
        <v>180</v>
      </c>
      <c r="G20" s="27">
        <v>160</v>
      </c>
      <c r="H20" s="27">
        <v>2381</v>
      </c>
      <c r="I20" s="26">
        <f t="shared" ref="I20" si="3">SUM(C20:H20)</f>
        <v>3092</v>
      </c>
      <c r="J20" s="8"/>
    </row>
    <row r="21" spans="1:14" ht="16.5" customHeight="1" x14ac:dyDescent="0.15">
      <c r="A21" s="123"/>
      <c r="B21" s="124"/>
      <c r="C21" s="37"/>
      <c r="D21" s="37"/>
      <c r="E21" s="37"/>
      <c r="F21" s="37"/>
      <c r="G21" s="37"/>
      <c r="H21" s="37"/>
      <c r="I21" s="38"/>
      <c r="J21" s="8"/>
    </row>
    <row r="22" spans="1:14" ht="16.5" customHeight="1" x14ac:dyDescent="0.15">
      <c r="A22" s="123"/>
      <c r="B22" s="122" t="s">
        <v>131</v>
      </c>
      <c r="C22" s="27">
        <f>SUM(C18,C20)</f>
        <v>1462</v>
      </c>
      <c r="D22" s="27">
        <f t="shared" ref="D22:H22" si="4">SUM(D18,D20)</f>
        <v>2156</v>
      </c>
      <c r="E22" s="27">
        <f t="shared" si="4"/>
        <v>1054</v>
      </c>
      <c r="F22" s="27">
        <f t="shared" si="4"/>
        <v>802</v>
      </c>
      <c r="G22" s="27">
        <f t="shared" si="4"/>
        <v>1382</v>
      </c>
      <c r="H22" s="27">
        <f t="shared" si="4"/>
        <v>4442</v>
      </c>
      <c r="I22" s="26">
        <f t="shared" ref="I22" si="5">SUM(C22:H22)</f>
        <v>11298</v>
      </c>
      <c r="J22" s="8"/>
    </row>
    <row r="23" spans="1:14" ht="16.5" customHeight="1" x14ac:dyDescent="0.15">
      <c r="A23" s="123" t="s">
        <v>132</v>
      </c>
      <c r="B23" s="124"/>
      <c r="C23" s="37"/>
      <c r="D23" s="37"/>
      <c r="E23" s="37"/>
      <c r="F23" s="37"/>
      <c r="G23" s="37"/>
      <c r="H23" s="37"/>
      <c r="I23" s="38"/>
      <c r="J23" s="8"/>
    </row>
    <row r="24" spans="1:14" ht="16.5" customHeight="1" x14ac:dyDescent="0.15">
      <c r="A24" s="123"/>
      <c r="B24" s="122" t="s">
        <v>30</v>
      </c>
      <c r="C24" s="27">
        <f>SUM(C6,C12,C18)</f>
        <v>1641</v>
      </c>
      <c r="D24" s="27">
        <f t="shared" ref="D24:H24" si="6">SUM(D6,D12,D18)</f>
        <v>2096</v>
      </c>
      <c r="E24" s="27">
        <f t="shared" si="6"/>
        <v>1050</v>
      </c>
      <c r="F24" s="27">
        <f t="shared" si="6"/>
        <v>742</v>
      </c>
      <c r="G24" s="27">
        <f t="shared" si="6"/>
        <v>1733</v>
      </c>
      <c r="H24" s="27">
        <f t="shared" si="6"/>
        <v>4464</v>
      </c>
      <c r="I24" s="26">
        <f>SUM(C24:H24)</f>
        <v>11726</v>
      </c>
      <c r="J24" s="8"/>
    </row>
    <row r="25" spans="1:14" ht="16.5" customHeight="1" x14ac:dyDescent="0.15">
      <c r="A25" s="123"/>
      <c r="B25" s="124"/>
      <c r="C25" s="37"/>
      <c r="D25" s="37"/>
      <c r="E25" s="37"/>
      <c r="F25" s="37"/>
      <c r="G25" s="37"/>
      <c r="H25" s="37"/>
      <c r="I25" s="38"/>
      <c r="J25" s="8"/>
    </row>
    <row r="26" spans="1:14" ht="16.5" customHeight="1" x14ac:dyDescent="0.15">
      <c r="A26" s="123"/>
      <c r="B26" s="122" t="s">
        <v>28</v>
      </c>
      <c r="C26" s="27">
        <f>SUM(C8,C14,C20)</f>
        <v>18</v>
      </c>
      <c r="D26" s="27">
        <f t="shared" ref="D26:H26" si="7">SUM(D8,D14,D20)</f>
        <v>189</v>
      </c>
      <c r="E26" s="27">
        <f t="shared" si="7"/>
        <v>180</v>
      </c>
      <c r="F26" s="27">
        <f t="shared" si="7"/>
        <v>184</v>
      </c>
      <c r="G26" s="27">
        <f t="shared" si="7"/>
        <v>169</v>
      </c>
      <c r="H26" s="27">
        <f t="shared" si="7"/>
        <v>3925</v>
      </c>
      <c r="I26" s="26">
        <f>SUM(C26:H26)</f>
        <v>4665</v>
      </c>
      <c r="J26" s="8"/>
    </row>
    <row r="27" spans="1:14" ht="16.5" customHeight="1" x14ac:dyDescent="0.15">
      <c r="A27" s="123"/>
      <c r="B27" s="124"/>
      <c r="C27" s="37"/>
      <c r="D27" s="37"/>
      <c r="E27" s="37"/>
      <c r="F27" s="37"/>
      <c r="G27" s="37"/>
      <c r="H27" s="37"/>
      <c r="I27" s="38"/>
      <c r="J27" s="8"/>
    </row>
    <row r="28" spans="1:14" ht="16.5" customHeight="1" thickBot="1" x14ac:dyDescent="0.2">
      <c r="A28" s="126"/>
      <c r="B28" s="127" t="s">
        <v>32</v>
      </c>
      <c r="C28" s="39">
        <f>SUM(C24,C26)</f>
        <v>1659</v>
      </c>
      <c r="D28" s="39">
        <f t="shared" ref="D28:I28" si="8">SUM(D24,D26)</f>
        <v>2285</v>
      </c>
      <c r="E28" s="39">
        <f t="shared" si="8"/>
        <v>1230</v>
      </c>
      <c r="F28" s="39">
        <f t="shared" si="8"/>
        <v>926</v>
      </c>
      <c r="G28" s="39">
        <f t="shared" si="8"/>
        <v>1902</v>
      </c>
      <c r="H28" s="39">
        <f t="shared" si="8"/>
        <v>8389</v>
      </c>
      <c r="I28" s="40">
        <f t="shared" si="8"/>
        <v>16391</v>
      </c>
      <c r="J28" s="8"/>
    </row>
    <row r="29" spans="1:14" ht="18" customHeight="1" x14ac:dyDescent="0.15">
      <c r="A29" s="78" t="s">
        <v>133</v>
      </c>
      <c r="B29" s="78"/>
      <c r="C29" s="78"/>
      <c r="D29" s="78"/>
      <c r="E29" s="78"/>
      <c r="F29" s="78"/>
      <c r="G29" s="78"/>
      <c r="H29" s="78"/>
      <c r="I29" s="78"/>
    </row>
  </sheetData>
  <mergeCells count="9">
    <mergeCell ref="A1:G1"/>
    <mergeCell ref="E2:I2"/>
    <mergeCell ref="A29:I29"/>
    <mergeCell ref="A23:A28"/>
    <mergeCell ref="A17:A22"/>
    <mergeCell ref="A5:A10"/>
    <mergeCell ref="A11:A16"/>
    <mergeCell ref="A3:B4"/>
    <mergeCell ref="I3:I4"/>
  </mergeCells>
  <phoneticPr fontId="4"/>
  <pageMargins left="0.78740157480314965" right="0.78740157480314965" top="0.78740157480314965" bottom="0.59055118110236227" header="0.51181102362204722" footer="0.31496062992125984"/>
  <pageSetup paperSize="9" scale="103" firstPageNumber="78" orientation="portrait" blackAndWhite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selection activeCell="E11" sqref="E11"/>
    </sheetView>
  </sheetViews>
  <sheetFormatPr defaultRowHeight="13.5" x14ac:dyDescent="0.15"/>
  <cols>
    <col min="1" max="2" width="13.375" style="79" customWidth="1"/>
    <col min="3" max="6" width="14.25" style="79" customWidth="1"/>
  </cols>
  <sheetData>
    <row r="1" spans="1:7" ht="22.5" customHeight="1" x14ac:dyDescent="0.15">
      <c r="A1" s="60" t="s">
        <v>167</v>
      </c>
      <c r="B1" s="60"/>
      <c r="C1" s="60"/>
      <c r="D1" s="60"/>
      <c r="E1" s="60"/>
      <c r="F1" s="61"/>
    </row>
    <row r="2" spans="1:7" ht="22.5" customHeight="1" thickBot="1" x14ac:dyDescent="0.2">
      <c r="A2" s="87"/>
      <c r="B2" s="87"/>
      <c r="C2" s="87"/>
      <c r="D2" s="63" t="s">
        <v>117</v>
      </c>
      <c r="E2" s="63"/>
      <c r="F2" s="63"/>
    </row>
    <row r="3" spans="1:7" ht="22.5" customHeight="1" x14ac:dyDescent="0.15">
      <c r="A3" s="128" t="s">
        <v>83</v>
      </c>
      <c r="B3" s="129"/>
      <c r="C3" s="90" t="s">
        <v>78</v>
      </c>
      <c r="D3" s="90"/>
      <c r="E3" s="90" t="s">
        <v>79</v>
      </c>
      <c r="F3" s="130"/>
      <c r="G3" s="1"/>
    </row>
    <row r="4" spans="1:7" ht="22.5" customHeight="1" x14ac:dyDescent="0.15">
      <c r="A4" s="131"/>
      <c r="B4" s="132"/>
      <c r="C4" s="133" t="s">
        <v>82</v>
      </c>
      <c r="D4" s="133" t="s">
        <v>81</v>
      </c>
      <c r="E4" s="133" t="s">
        <v>80</v>
      </c>
      <c r="F4" s="134" t="s">
        <v>81</v>
      </c>
      <c r="G4" s="1"/>
    </row>
    <row r="5" spans="1:7" ht="22.5" customHeight="1" x14ac:dyDescent="0.15">
      <c r="A5" s="135"/>
      <c r="B5" s="136"/>
      <c r="C5" s="35" t="s">
        <v>4</v>
      </c>
      <c r="D5" s="35" t="s">
        <v>49</v>
      </c>
      <c r="E5" s="35" t="s">
        <v>50</v>
      </c>
      <c r="F5" s="36" t="s">
        <v>49</v>
      </c>
      <c r="G5" s="1"/>
    </row>
    <row r="6" spans="1:7" ht="22.5" customHeight="1" x14ac:dyDescent="0.15">
      <c r="A6" s="137" t="s">
        <v>96</v>
      </c>
      <c r="B6" s="138" t="s">
        <v>134</v>
      </c>
      <c r="C6" s="12">
        <v>210</v>
      </c>
      <c r="D6" s="41">
        <f>C6/$C$24*100</f>
        <v>21.472392638036812</v>
      </c>
      <c r="E6" s="12">
        <v>102</v>
      </c>
      <c r="F6" s="42">
        <f>E6/$E$24*100</f>
        <v>0.79439252336448596</v>
      </c>
      <c r="G6" s="1"/>
    </row>
    <row r="7" spans="1:7" ht="22.5" customHeight="1" x14ac:dyDescent="0.15">
      <c r="A7" s="139"/>
      <c r="B7" s="140"/>
      <c r="C7" s="10"/>
      <c r="D7" s="43"/>
      <c r="E7" s="10"/>
      <c r="F7" s="44"/>
      <c r="G7" s="1"/>
    </row>
    <row r="8" spans="1:7" ht="22.5" customHeight="1" x14ac:dyDescent="0.15">
      <c r="A8" s="137" t="s">
        <v>97</v>
      </c>
      <c r="B8" s="138" t="s">
        <v>102</v>
      </c>
      <c r="C8" s="12">
        <v>302</v>
      </c>
      <c r="D8" s="41">
        <f>C8/$C$24*100</f>
        <v>30.879345603271986</v>
      </c>
      <c r="E8" s="12">
        <v>881</v>
      </c>
      <c r="F8" s="42">
        <f>E8/$E$24*100</f>
        <v>6.861370716510903</v>
      </c>
      <c r="G8" s="1"/>
    </row>
    <row r="9" spans="1:7" ht="22.5" customHeight="1" x14ac:dyDescent="0.15">
      <c r="A9" s="139"/>
      <c r="B9" s="140"/>
      <c r="C9" s="10"/>
      <c r="D9" s="43"/>
      <c r="E9" s="10"/>
      <c r="F9" s="44"/>
      <c r="G9" s="1"/>
    </row>
    <row r="10" spans="1:7" ht="22.5" customHeight="1" x14ac:dyDescent="0.15">
      <c r="A10" s="137" t="s">
        <v>98</v>
      </c>
      <c r="B10" s="138" t="s">
        <v>103</v>
      </c>
      <c r="C10" s="12">
        <v>213</v>
      </c>
      <c r="D10" s="41">
        <f t="shared" ref="D10" si="0">C10/$C$24*100</f>
        <v>21.779141104294478</v>
      </c>
      <c r="E10" s="12">
        <v>1516</v>
      </c>
      <c r="F10" s="42">
        <f t="shared" ref="F10" si="1">E10/$E$24*100</f>
        <v>11.806853582554517</v>
      </c>
      <c r="G10" s="1"/>
    </row>
    <row r="11" spans="1:7" ht="22.5" customHeight="1" x14ac:dyDescent="0.15">
      <c r="A11" s="139"/>
      <c r="B11" s="140"/>
      <c r="C11" s="10"/>
      <c r="D11" s="43"/>
      <c r="E11" s="10"/>
      <c r="F11" s="44"/>
      <c r="G11" s="1"/>
    </row>
    <row r="12" spans="1:7" ht="22.5" customHeight="1" x14ac:dyDescent="0.15">
      <c r="A12" s="137" t="s">
        <v>99</v>
      </c>
      <c r="B12" s="138" t="s">
        <v>104</v>
      </c>
      <c r="C12" s="12">
        <v>149</v>
      </c>
      <c r="D12" s="41">
        <f t="shared" ref="D12" si="2">C12/$C$24*100</f>
        <v>15.235173824130879</v>
      </c>
      <c r="E12" s="12">
        <v>2130</v>
      </c>
      <c r="F12" s="42">
        <f t="shared" ref="F12" si="3">E12/$E$24*100</f>
        <v>16.588785046728972</v>
      </c>
      <c r="G12" s="1"/>
    </row>
    <row r="13" spans="1:7" ht="22.5" customHeight="1" x14ac:dyDescent="0.15">
      <c r="A13" s="139"/>
      <c r="B13" s="140"/>
      <c r="C13" s="10"/>
      <c r="D13" s="43"/>
      <c r="E13" s="10"/>
      <c r="F13" s="44"/>
      <c r="G13" s="1"/>
    </row>
    <row r="14" spans="1:7" ht="22.5" customHeight="1" x14ac:dyDescent="0.15">
      <c r="A14" s="137" t="s">
        <v>135</v>
      </c>
      <c r="B14" s="138" t="s">
        <v>105</v>
      </c>
      <c r="C14" s="12">
        <v>45</v>
      </c>
      <c r="D14" s="41">
        <f t="shared" ref="D14" si="4">C14/$C$24*100</f>
        <v>4.6012269938650308</v>
      </c>
      <c r="E14" s="12">
        <v>1081</v>
      </c>
      <c r="F14" s="42">
        <f t="shared" ref="F14" si="5">E14/$E$24*100</f>
        <v>8.4190031152647968</v>
      </c>
      <c r="G14" s="1"/>
    </row>
    <row r="15" spans="1:7" ht="22.5" customHeight="1" x14ac:dyDescent="0.15">
      <c r="A15" s="139"/>
      <c r="B15" s="140"/>
      <c r="C15" s="10"/>
      <c r="D15" s="43"/>
      <c r="E15" s="10"/>
      <c r="F15" s="44"/>
      <c r="G15" s="1"/>
    </row>
    <row r="16" spans="1:7" ht="22.5" customHeight="1" x14ac:dyDescent="0.15">
      <c r="A16" s="137" t="s">
        <v>136</v>
      </c>
      <c r="B16" s="138" t="s">
        <v>137</v>
      </c>
      <c r="C16" s="12">
        <v>33</v>
      </c>
      <c r="D16" s="41">
        <f t="shared" ref="D16" si="6">C16/$C$24*100</f>
        <v>3.3742331288343559</v>
      </c>
      <c r="E16" s="12">
        <v>1263</v>
      </c>
      <c r="F16" s="42">
        <f t="shared" ref="F16" si="7">E16/$E$24*100</f>
        <v>9.8364485981308416</v>
      </c>
      <c r="G16" s="1"/>
    </row>
    <row r="17" spans="1:7" ht="22.5" customHeight="1" x14ac:dyDescent="0.15">
      <c r="A17" s="139"/>
      <c r="B17" s="140"/>
      <c r="C17" s="10"/>
      <c r="D17" s="43"/>
      <c r="E17" s="10"/>
      <c r="F17" s="44"/>
      <c r="G17" s="1"/>
    </row>
    <row r="18" spans="1:7" ht="22.5" customHeight="1" x14ac:dyDescent="0.15">
      <c r="A18" s="137" t="s">
        <v>100</v>
      </c>
      <c r="B18" s="138" t="s">
        <v>138</v>
      </c>
      <c r="C18" s="12">
        <v>18</v>
      </c>
      <c r="D18" s="41">
        <f t="shared" ref="D18" si="8">C18/$C$24*100</f>
        <v>1.8404907975460123</v>
      </c>
      <c r="E18" s="12">
        <v>1213</v>
      </c>
      <c r="F18" s="42">
        <f t="shared" ref="F18" si="9">E18/$E$24*100</f>
        <v>9.4470404984423677</v>
      </c>
      <c r="G18" s="1"/>
    </row>
    <row r="19" spans="1:7" ht="22.5" customHeight="1" x14ac:dyDescent="0.15">
      <c r="A19" s="139"/>
      <c r="B19" s="140"/>
      <c r="C19" s="10"/>
      <c r="D19" s="43"/>
      <c r="E19" s="10"/>
      <c r="F19" s="44"/>
      <c r="G19" s="1"/>
    </row>
    <row r="20" spans="1:7" ht="22.5" customHeight="1" x14ac:dyDescent="0.15">
      <c r="A20" s="137" t="s">
        <v>101</v>
      </c>
      <c r="B20" s="138" t="s">
        <v>139</v>
      </c>
      <c r="C20" s="12">
        <v>5</v>
      </c>
      <c r="D20" s="41">
        <f t="shared" ref="D20" si="10">C20/$C$24*100</f>
        <v>0.5112474437627812</v>
      </c>
      <c r="E20" s="12">
        <v>1050</v>
      </c>
      <c r="F20" s="42">
        <f t="shared" ref="F20" si="11">E20/$E$24*100</f>
        <v>8.1775700934579429</v>
      </c>
      <c r="G20" s="1"/>
    </row>
    <row r="21" spans="1:7" ht="22.5" customHeight="1" x14ac:dyDescent="0.15">
      <c r="A21" s="139"/>
      <c r="B21" s="140"/>
      <c r="C21" s="10"/>
      <c r="D21" s="43"/>
      <c r="E21" s="10"/>
      <c r="F21" s="44"/>
      <c r="G21" s="1"/>
    </row>
    <row r="22" spans="1:7" ht="22.5" customHeight="1" x14ac:dyDescent="0.15">
      <c r="A22" s="141" t="s">
        <v>106</v>
      </c>
      <c r="B22" s="142"/>
      <c r="C22" s="12">
        <v>3</v>
      </c>
      <c r="D22" s="41">
        <f t="shared" ref="D22" si="12">C22/$C$24*100</f>
        <v>0.30674846625766872</v>
      </c>
      <c r="E22" s="12">
        <v>3604</v>
      </c>
      <c r="F22" s="42">
        <f t="shared" ref="F22" si="13">E22/$E$24*100</f>
        <v>28.068535825545172</v>
      </c>
      <c r="G22" s="1"/>
    </row>
    <row r="23" spans="1:7" ht="22.5" customHeight="1" x14ac:dyDescent="0.15">
      <c r="A23" s="139"/>
      <c r="B23" s="143"/>
      <c r="C23" s="10"/>
      <c r="D23" s="43"/>
      <c r="E23" s="10"/>
      <c r="F23" s="44"/>
      <c r="G23" s="1"/>
    </row>
    <row r="24" spans="1:7" ht="22.5" customHeight="1" thickBot="1" x14ac:dyDescent="0.2">
      <c r="A24" s="144" t="s">
        <v>32</v>
      </c>
      <c r="B24" s="145"/>
      <c r="C24" s="21">
        <f>SUM(C6:C22)</f>
        <v>978</v>
      </c>
      <c r="D24" s="21">
        <f t="shared" ref="D24:F24" si="14">SUM(D6:D22)</f>
        <v>100.00000000000001</v>
      </c>
      <c r="E24" s="21">
        <f t="shared" si="14"/>
        <v>12840</v>
      </c>
      <c r="F24" s="22">
        <f t="shared" si="14"/>
        <v>100</v>
      </c>
      <c r="G24" s="1"/>
    </row>
    <row r="25" spans="1:7" ht="22.5" customHeight="1" x14ac:dyDescent="0.15">
      <c r="A25" s="45"/>
      <c r="B25" s="45"/>
      <c r="C25" s="78" t="s">
        <v>116</v>
      </c>
      <c r="D25" s="78"/>
      <c r="E25" s="78"/>
      <c r="F25" s="78"/>
      <c r="G25" s="1"/>
    </row>
    <row r="26" spans="1:7" x14ac:dyDescent="0.15">
      <c r="A26" s="146"/>
      <c r="B26" s="146"/>
      <c r="C26" s="146"/>
      <c r="D26" s="146"/>
      <c r="E26" s="146"/>
      <c r="F26" s="146"/>
    </row>
  </sheetData>
  <mergeCells count="8">
    <mergeCell ref="A1:E1"/>
    <mergeCell ref="D2:F2"/>
    <mergeCell ref="C25:F25"/>
    <mergeCell ref="A22:B22"/>
    <mergeCell ref="A3:B4"/>
    <mergeCell ref="A24:B24"/>
    <mergeCell ref="C3:D3"/>
    <mergeCell ref="E3:F3"/>
  </mergeCells>
  <phoneticPr fontId="4"/>
  <pageMargins left="0.78740157480314965" right="0.78740157480314965" top="0.78740157480314965" bottom="0.59055118110236227" header="0.51181102362204722" footer="0.31496062992125984"/>
  <pageSetup paperSize="9" scale="102" firstPageNumber="79" orientation="portrait" blackAndWhite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zoomScaleNormal="100" zoomScaleSheetLayoutView="100" workbookViewId="0">
      <selection activeCell="J11" sqref="J11"/>
    </sheetView>
  </sheetViews>
  <sheetFormatPr defaultRowHeight="13.5" x14ac:dyDescent="0.15"/>
  <cols>
    <col min="1" max="1" width="3.125" style="79" customWidth="1"/>
    <col min="2" max="3" width="7.625" style="79" customWidth="1"/>
    <col min="4" max="4" width="9.375" style="79" customWidth="1"/>
    <col min="5" max="5" width="11.625" style="79" customWidth="1"/>
    <col min="6" max="6" width="8.625" style="79" customWidth="1"/>
    <col min="7" max="7" width="9.375" style="79" customWidth="1"/>
    <col min="8" max="8" width="8.625" style="79" customWidth="1"/>
    <col min="9" max="9" width="8.875" style="79" customWidth="1"/>
    <col min="10" max="11" width="5.75" style="79" customWidth="1"/>
    <col min="12" max="13" width="9.625" style="79" customWidth="1"/>
    <col min="14" max="14" width="16.625" style="79" customWidth="1"/>
    <col min="15" max="17" width="9.625" style="79" customWidth="1"/>
    <col min="18" max="18" width="9.375" bestFit="1" customWidth="1"/>
  </cols>
  <sheetData>
    <row r="1" spans="1:18" ht="22.5" customHeight="1" x14ac:dyDescent="0.15">
      <c r="A1" s="147" t="s">
        <v>168</v>
      </c>
      <c r="B1" s="147"/>
      <c r="C1" s="147"/>
      <c r="D1" s="147"/>
      <c r="E1" s="147"/>
      <c r="F1" s="147"/>
      <c r="G1" s="147"/>
      <c r="H1" s="147"/>
      <c r="I1" s="61"/>
      <c r="J1" s="61"/>
      <c r="K1" s="61"/>
      <c r="L1" s="61"/>
      <c r="M1" s="61"/>
      <c r="N1" s="61"/>
      <c r="O1" s="61"/>
      <c r="P1" s="61"/>
      <c r="Q1" s="61"/>
    </row>
    <row r="2" spans="1:18" ht="22.5" customHeight="1" thickBot="1" x14ac:dyDescent="0.2">
      <c r="J2" s="118"/>
    </row>
    <row r="3" spans="1:18" ht="13.5" customHeight="1" x14ac:dyDescent="0.15">
      <c r="A3" s="128" t="s">
        <v>140</v>
      </c>
      <c r="B3" s="148"/>
      <c r="C3" s="149"/>
      <c r="D3" s="150" t="s">
        <v>66</v>
      </c>
      <c r="E3" s="149"/>
      <c r="F3" s="150" t="s">
        <v>141</v>
      </c>
      <c r="G3" s="149"/>
      <c r="H3" s="151" t="s">
        <v>142</v>
      </c>
      <c r="I3" s="152"/>
      <c r="J3" s="152"/>
      <c r="K3" s="153"/>
      <c r="L3" s="154" t="s">
        <v>143</v>
      </c>
      <c r="M3" s="155"/>
      <c r="N3" s="156" t="s">
        <v>131</v>
      </c>
      <c r="O3" s="154" t="s">
        <v>144</v>
      </c>
      <c r="P3" s="157"/>
      <c r="Q3" s="158"/>
      <c r="R3" s="1"/>
    </row>
    <row r="4" spans="1:18" ht="13.5" customHeight="1" x14ac:dyDescent="0.15">
      <c r="A4" s="131"/>
      <c r="B4" s="159"/>
      <c r="C4" s="160"/>
      <c r="D4" s="161"/>
      <c r="E4" s="162"/>
      <c r="F4" s="161"/>
      <c r="G4" s="162"/>
      <c r="H4" s="163" t="s">
        <v>67</v>
      </c>
      <c r="I4" s="164"/>
      <c r="J4" s="163" t="s">
        <v>68</v>
      </c>
      <c r="K4" s="164"/>
      <c r="L4" s="57"/>
      <c r="M4" s="58"/>
      <c r="N4" s="59"/>
      <c r="O4" s="57"/>
      <c r="P4" s="165"/>
      <c r="Q4" s="166"/>
      <c r="R4" s="1"/>
    </row>
    <row r="5" spans="1:18" x14ac:dyDescent="0.15">
      <c r="A5" s="167"/>
      <c r="B5" s="168"/>
      <c r="C5" s="162"/>
      <c r="D5" s="169" t="s">
        <v>70</v>
      </c>
      <c r="E5" s="169" t="s">
        <v>145</v>
      </c>
      <c r="F5" s="169" t="s">
        <v>146</v>
      </c>
      <c r="G5" s="169" t="s">
        <v>145</v>
      </c>
      <c r="H5" s="169" t="s">
        <v>70</v>
      </c>
      <c r="I5" s="169" t="s">
        <v>145</v>
      </c>
      <c r="J5" s="170" t="s">
        <v>147</v>
      </c>
      <c r="K5" s="170" t="s">
        <v>148</v>
      </c>
      <c r="L5" s="169" t="s">
        <v>146</v>
      </c>
      <c r="M5" s="169" t="s">
        <v>145</v>
      </c>
      <c r="N5" s="169" t="s">
        <v>69</v>
      </c>
      <c r="O5" s="169" t="s">
        <v>149</v>
      </c>
      <c r="P5" s="169" t="s">
        <v>61</v>
      </c>
      <c r="Q5" s="171" t="s">
        <v>32</v>
      </c>
      <c r="R5" s="1"/>
    </row>
    <row r="6" spans="1:18" ht="7.5" customHeight="1" x14ac:dyDescent="0.15">
      <c r="A6" s="172"/>
      <c r="B6" s="173"/>
      <c r="C6" s="174"/>
      <c r="D6" s="35" t="s">
        <v>150</v>
      </c>
      <c r="E6" s="35" t="s">
        <v>151</v>
      </c>
      <c r="F6" s="35" t="s">
        <v>51</v>
      </c>
      <c r="G6" s="35" t="s">
        <v>52</v>
      </c>
      <c r="H6" s="35" t="s">
        <v>53</v>
      </c>
      <c r="I6" s="35" t="s">
        <v>52</v>
      </c>
      <c r="J6" s="35" t="s">
        <v>62</v>
      </c>
      <c r="K6" s="35" t="s">
        <v>63</v>
      </c>
      <c r="L6" s="35" t="s">
        <v>152</v>
      </c>
      <c r="M6" s="35" t="s">
        <v>64</v>
      </c>
      <c r="N6" s="35" t="s">
        <v>65</v>
      </c>
      <c r="O6" s="35" t="s">
        <v>16</v>
      </c>
      <c r="P6" s="35" t="s">
        <v>16</v>
      </c>
      <c r="Q6" s="36" t="s">
        <v>16</v>
      </c>
      <c r="R6" s="1"/>
    </row>
    <row r="7" spans="1:18" ht="28.5" customHeight="1" x14ac:dyDescent="0.15">
      <c r="A7" s="51" t="s">
        <v>153</v>
      </c>
      <c r="B7" s="52"/>
      <c r="C7" s="53"/>
      <c r="D7" s="12">
        <v>25051</v>
      </c>
      <c r="E7" s="12">
        <v>244503</v>
      </c>
      <c r="F7" s="12">
        <v>929</v>
      </c>
      <c r="G7" s="12">
        <v>47691</v>
      </c>
      <c r="H7" s="12">
        <v>980</v>
      </c>
      <c r="I7" s="12">
        <v>1176</v>
      </c>
      <c r="J7" s="31" t="s">
        <v>154</v>
      </c>
      <c r="K7" s="31" t="s">
        <v>154</v>
      </c>
      <c r="L7" s="12">
        <v>17285</v>
      </c>
      <c r="M7" s="12">
        <v>38203</v>
      </c>
      <c r="N7" s="12">
        <v>331573</v>
      </c>
      <c r="O7" s="12">
        <v>44</v>
      </c>
      <c r="P7" s="12">
        <v>371</v>
      </c>
      <c r="Q7" s="13">
        <v>415</v>
      </c>
      <c r="R7" s="8"/>
    </row>
    <row r="8" spans="1:18" ht="18" customHeight="1" x14ac:dyDescent="0.15">
      <c r="A8" s="49"/>
      <c r="B8" s="50"/>
      <c r="C8" s="9"/>
      <c r="D8" s="10"/>
      <c r="E8" s="10"/>
      <c r="F8" s="10"/>
      <c r="G8" s="10"/>
      <c r="H8" s="10"/>
      <c r="I8" s="10"/>
      <c r="J8" s="30"/>
      <c r="K8" s="30"/>
      <c r="L8" s="10"/>
      <c r="M8" s="10"/>
      <c r="N8" s="10"/>
      <c r="O8" s="10"/>
      <c r="P8" s="10"/>
      <c r="Q8" s="11"/>
      <c r="R8" s="1"/>
    </row>
    <row r="9" spans="1:18" ht="18" customHeight="1" x14ac:dyDescent="0.15">
      <c r="A9" s="51" t="s">
        <v>155</v>
      </c>
      <c r="B9" s="52"/>
      <c r="C9" s="53"/>
      <c r="D9" s="12">
        <v>87910</v>
      </c>
      <c r="E9" s="12">
        <v>1174082</v>
      </c>
      <c r="F9" s="12">
        <v>1324</v>
      </c>
      <c r="G9" s="12">
        <v>102717</v>
      </c>
      <c r="H9" s="12">
        <v>2638</v>
      </c>
      <c r="I9" s="12">
        <v>2507</v>
      </c>
      <c r="J9" s="31" t="s">
        <v>90</v>
      </c>
      <c r="K9" s="31" t="s">
        <v>154</v>
      </c>
      <c r="L9" s="12">
        <v>8664</v>
      </c>
      <c r="M9" s="12">
        <v>11263</v>
      </c>
      <c r="N9" s="12">
        <v>1290569</v>
      </c>
      <c r="O9" s="12">
        <v>13</v>
      </c>
      <c r="P9" s="12">
        <v>42</v>
      </c>
      <c r="Q9" s="13">
        <v>55</v>
      </c>
      <c r="R9" s="1"/>
    </row>
    <row r="10" spans="1:18" ht="18" customHeight="1" x14ac:dyDescent="0.15">
      <c r="A10" s="49"/>
      <c r="B10" s="50"/>
      <c r="C10" s="9"/>
      <c r="D10" s="10"/>
      <c r="E10" s="10"/>
      <c r="F10" s="10"/>
      <c r="G10" s="10"/>
      <c r="H10" s="10"/>
      <c r="I10" s="10"/>
      <c r="J10" s="30"/>
      <c r="K10" s="30"/>
      <c r="L10" s="10"/>
      <c r="M10" s="10"/>
      <c r="N10" s="10"/>
      <c r="O10" s="10"/>
      <c r="P10" s="10"/>
      <c r="Q10" s="11"/>
      <c r="R10" s="1"/>
    </row>
    <row r="11" spans="1:18" ht="18" customHeight="1" x14ac:dyDescent="0.15">
      <c r="A11" s="51" t="s">
        <v>156</v>
      </c>
      <c r="B11" s="52"/>
      <c r="C11" s="53"/>
      <c r="D11" s="12">
        <v>42659</v>
      </c>
      <c r="E11" s="12">
        <v>532579</v>
      </c>
      <c r="F11" s="12">
        <v>711</v>
      </c>
      <c r="G11" s="12">
        <v>53353</v>
      </c>
      <c r="H11" s="12">
        <v>6276</v>
      </c>
      <c r="I11" s="12">
        <v>5648</v>
      </c>
      <c r="J11" s="31" t="s">
        <v>154</v>
      </c>
      <c r="K11" s="31" t="s">
        <v>154</v>
      </c>
      <c r="L11" s="12">
        <v>42884</v>
      </c>
      <c r="M11" s="12">
        <v>310404</v>
      </c>
      <c r="N11" s="12">
        <v>901984</v>
      </c>
      <c r="O11" s="12">
        <v>20</v>
      </c>
      <c r="P11" s="12">
        <v>50</v>
      </c>
      <c r="Q11" s="13">
        <v>70</v>
      </c>
      <c r="R11" s="1"/>
    </row>
    <row r="12" spans="1:18" ht="18" customHeight="1" x14ac:dyDescent="0.15">
      <c r="A12" s="49"/>
      <c r="B12" s="50"/>
      <c r="C12" s="9"/>
      <c r="D12" s="10"/>
      <c r="E12" s="10"/>
      <c r="F12" s="10"/>
      <c r="G12" s="10"/>
      <c r="H12" s="10"/>
      <c r="I12" s="10"/>
      <c r="J12" s="30"/>
      <c r="K12" s="30"/>
      <c r="L12" s="10"/>
      <c r="M12" s="10"/>
      <c r="N12" s="10"/>
      <c r="O12" s="10"/>
      <c r="P12" s="10"/>
      <c r="Q12" s="11"/>
      <c r="R12" s="1"/>
    </row>
    <row r="13" spans="1:18" ht="18" customHeight="1" x14ac:dyDescent="0.15">
      <c r="A13" s="51" t="s">
        <v>157</v>
      </c>
      <c r="B13" s="52"/>
      <c r="C13" s="53"/>
      <c r="D13" s="12">
        <v>36063</v>
      </c>
      <c r="E13" s="12">
        <v>718142</v>
      </c>
      <c r="F13" s="12">
        <v>779</v>
      </c>
      <c r="G13" s="12">
        <v>65919</v>
      </c>
      <c r="H13" s="12">
        <v>30950</v>
      </c>
      <c r="I13" s="12">
        <v>21668</v>
      </c>
      <c r="J13" s="31" t="s">
        <v>158</v>
      </c>
      <c r="K13" s="31" t="s">
        <v>154</v>
      </c>
      <c r="L13" s="12">
        <v>35082</v>
      </c>
      <c r="M13" s="12">
        <v>609168</v>
      </c>
      <c r="N13" s="12">
        <v>1414897</v>
      </c>
      <c r="O13" s="12">
        <v>117</v>
      </c>
      <c r="P13" s="12">
        <v>13</v>
      </c>
      <c r="Q13" s="13">
        <v>130</v>
      </c>
      <c r="R13" s="1"/>
    </row>
    <row r="14" spans="1:18" ht="18" customHeight="1" x14ac:dyDescent="0.15">
      <c r="A14" s="49"/>
      <c r="B14" s="50"/>
      <c r="C14" s="9"/>
      <c r="D14" s="10"/>
      <c r="E14" s="10"/>
      <c r="F14" s="10"/>
      <c r="G14" s="10"/>
      <c r="H14" s="10"/>
      <c r="I14" s="10"/>
      <c r="J14" s="30"/>
      <c r="K14" s="30"/>
      <c r="L14" s="10"/>
      <c r="M14" s="10"/>
      <c r="N14" s="10"/>
      <c r="O14" s="10"/>
      <c r="P14" s="10"/>
      <c r="Q14" s="11"/>
      <c r="R14" s="1"/>
    </row>
    <row r="15" spans="1:18" ht="18" customHeight="1" x14ac:dyDescent="0.15">
      <c r="A15" s="51" t="s">
        <v>159</v>
      </c>
      <c r="B15" s="52"/>
      <c r="C15" s="53"/>
      <c r="D15" s="12">
        <v>23565</v>
      </c>
      <c r="E15" s="12">
        <v>383915</v>
      </c>
      <c r="F15" s="12">
        <v>1071</v>
      </c>
      <c r="G15" s="12">
        <v>83043</v>
      </c>
      <c r="H15" s="12">
        <v>22950</v>
      </c>
      <c r="I15" s="12">
        <v>13770</v>
      </c>
      <c r="J15" s="31" t="s">
        <v>90</v>
      </c>
      <c r="K15" s="31" t="s">
        <v>154</v>
      </c>
      <c r="L15" s="12">
        <v>26732</v>
      </c>
      <c r="M15" s="12">
        <v>173636</v>
      </c>
      <c r="N15" s="12">
        <v>654364</v>
      </c>
      <c r="O15" s="12">
        <v>99</v>
      </c>
      <c r="P15" s="12">
        <v>11</v>
      </c>
      <c r="Q15" s="13">
        <v>110</v>
      </c>
      <c r="R15" s="1"/>
    </row>
    <row r="16" spans="1:18" ht="18" customHeight="1" x14ac:dyDescent="0.15">
      <c r="A16" s="49"/>
      <c r="B16" s="50"/>
      <c r="C16" s="9"/>
      <c r="D16" s="10"/>
      <c r="E16" s="10"/>
      <c r="F16" s="10"/>
      <c r="G16" s="10"/>
      <c r="H16" s="10"/>
      <c r="I16" s="10"/>
      <c r="J16" s="30"/>
      <c r="K16" s="30"/>
      <c r="L16" s="10"/>
      <c r="M16" s="10"/>
      <c r="N16" s="10"/>
      <c r="O16" s="10"/>
      <c r="P16" s="10"/>
      <c r="Q16" s="11"/>
      <c r="R16" s="1"/>
    </row>
    <row r="17" spans="1:18" ht="18" customHeight="1" x14ac:dyDescent="0.15">
      <c r="A17" s="51" t="s">
        <v>160</v>
      </c>
      <c r="B17" s="52"/>
      <c r="C17" s="53"/>
      <c r="D17" s="12">
        <v>47384</v>
      </c>
      <c r="E17" s="12">
        <v>416204</v>
      </c>
      <c r="F17" s="12">
        <v>859</v>
      </c>
      <c r="G17" s="12">
        <v>77515</v>
      </c>
      <c r="H17" s="12">
        <v>19253</v>
      </c>
      <c r="I17" s="12">
        <v>16345</v>
      </c>
      <c r="J17" s="31" t="s">
        <v>154</v>
      </c>
      <c r="K17" s="31" t="s">
        <v>154</v>
      </c>
      <c r="L17" s="12">
        <v>32350</v>
      </c>
      <c r="M17" s="12">
        <v>197900</v>
      </c>
      <c r="N17" s="12">
        <v>707964</v>
      </c>
      <c r="O17" s="12">
        <v>113</v>
      </c>
      <c r="P17" s="12">
        <v>28</v>
      </c>
      <c r="Q17" s="13">
        <v>141</v>
      </c>
      <c r="R17" s="1"/>
    </row>
    <row r="18" spans="1:18" ht="18" customHeight="1" x14ac:dyDescent="0.15">
      <c r="A18" s="49"/>
      <c r="B18" s="50"/>
      <c r="C18" s="9"/>
      <c r="D18" s="10"/>
      <c r="E18" s="10"/>
      <c r="F18" s="10"/>
      <c r="G18" s="10"/>
      <c r="H18" s="10"/>
      <c r="I18" s="10"/>
      <c r="J18" s="30"/>
      <c r="K18" s="30"/>
      <c r="L18" s="10"/>
      <c r="M18" s="10"/>
      <c r="N18" s="10"/>
      <c r="O18" s="10"/>
      <c r="P18" s="10"/>
      <c r="Q18" s="11"/>
      <c r="R18" s="1"/>
    </row>
    <row r="19" spans="1:18" ht="18" customHeight="1" x14ac:dyDescent="0.15">
      <c r="A19" s="51" t="s">
        <v>161</v>
      </c>
      <c r="B19" s="52"/>
      <c r="C19" s="53"/>
      <c r="D19" s="12">
        <v>26480</v>
      </c>
      <c r="E19" s="12">
        <v>200223</v>
      </c>
      <c r="F19" s="12">
        <v>303</v>
      </c>
      <c r="G19" s="12">
        <v>20373</v>
      </c>
      <c r="H19" s="31" t="s">
        <v>108</v>
      </c>
      <c r="I19" s="31" t="s">
        <v>108</v>
      </c>
      <c r="J19" s="31" t="s">
        <v>108</v>
      </c>
      <c r="K19" s="31" t="s">
        <v>108</v>
      </c>
      <c r="L19" s="12">
        <v>23860</v>
      </c>
      <c r="M19" s="12">
        <v>159485</v>
      </c>
      <c r="N19" s="12">
        <v>380081</v>
      </c>
      <c r="O19" s="12">
        <v>148</v>
      </c>
      <c r="P19" s="31" t="s">
        <v>108</v>
      </c>
      <c r="Q19" s="13">
        <v>148</v>
      </c>
      <c r="R19" s="1"/>
    </row>
    <row r="20" spans="1:18" ht="18" customHeight="1" x14ac:dyDescent="0.15">
      <c r="A20" s="49"/>
      <c r="B20" s="50"/>
      <c r="C20" s="9"/>
      <c r="D20" s="10"/>
      <c r="E20" s="10"/>
      <c r="F20" s="10"/>
      <c r="G20" s="10"/>
      <c r="H20" s="30"/>
      <c r="I20" s="30"/>
      <c r="J20" s="30"/>
      <c r="K20" s="30"/>
      <c r="L20" s="10"/>
      <c r="M20" s="10"/>
      <c r="N20" s="10"/>
      <c r="O20" s="10"/>
      <c r="P20" s="30"/>
      <c r="Q20" s="11"/>
      <c r="R20" s="1"/>
    </row>
    <row r="21" spans="1:18" ht="18" customHeight="1" x14ac:dyDescent="0.15">
      <c r="A21" s="51" t="s">
        <v>111</v>
      </c>
      <c r="B21" s="52"/>
      <c r="C21" s="53"/>
      <c r="D21" s="12">
        <v>59572</v>
      </c>
      <c r="E21" s="12">
        <v>343592</v>
      </c>
      <c r="F21" s="12">
        <v>1337</v>
      </c>
      <c r="G21" s="12">
        <v>120770</v>
      </c>
      <c r="H21" s="31" t="s">
        <v>108</v>
      </c>
      <c r="I21" s="31" t="s">
        <v>108</v>
      </c>
      <c r="J21" s="31" t="s">
        <v>108</v>
      </c>
      <c r="K21" s="31" t="s">
        <v>108</v>
      </c>
      <c r="L21" s="12">
        <v>65160</v>
      </c>
      <c r="M21" s="12">
        <v>255676</v>
      </c>
      <c r="N21" s="12">
        <v>720038</v>
      </c>
      <c r="O21" s="12">
        <v>207</v>
      </c>
      <c r="P21" s="31" t="s">
        <v>108</v>
      </c>
      <c r="Q21" s="13">
        <v>207</v>
      </c>
      <c r="R21" s="1"/>
    </row>
    <row r="22" spans="1:18" ht="18" customHeight="1" x14ac:dyDescent="0.15">
      <c r="A22" s="49"/>
      <c r="B22" s="50"/>
      <c r="C22" s="9"/>
      <c r="D22" s="10"/>
      <c r="E22" s="10"/>
      <c r="F22" s="10"/>
      <c r="G22" s="10"/>
      <c r="H22" s="30"/>
      <c r="I22" s="30"/>
      <c r="J22" s="30"/>
      <c r="K22" s="30"/>
      <c r="L22" s="10"/>
      <c r="M22" s="10"/>
      <c r="N22" s="10"/>
      <c r="O22" s="10"/>
      <c r="P22" s="30"/>
      <c r="Q22" s="11"/>
      <c r="R22" s="1"/>
    </row>
    <row r="23" spans="1:18" ht="18" customHeight="1" x14ac:dyDescent="0.15">
      <c r="A23" s="51" t="s">
        <v>162</v>
      </c>
      <c r="B23" s="52"/>
      <c r="C23" s="53"/>
      <c r="D23" s="12">
        <f>D35</f>
        <v>42495</v>
      </c>
      <c r="E23" s="12">
        <f>E35</f>
        <v>313230</v>
      </c>
      <c r="F23" s="12">
        <v>1155</v>
      </c>
      <c r="G23" s="12">
        <v>114850</v>
      </c>
      <c r="H23" s="31" t="s">
        <v>108</v>
      </c>
      <c r="I23" s="31" t="s">
        <v>108</v>
      </c>
      <c r="J23" s="31" t="s">
        <v>108</v>
      </c>
      <c r="K23" s="31" t="s">
        <v>108</v>
      </c>
      <c r="L23" s="12">
        <v>41519</v>
      </c>
      <c r="M23" s="12">
        <v>167131</v>
      </c>
      <c r="N23" s="12">
        <v>946614</v>
      </c>
      <c r="O23" s="12">
        <v>201</v>
      </c>
      <c r="P23" s="31" t="s">
        <v>108</v>
      </c>
      <c r="Q23" s="13">
        <f>SUM(O23:P23)</f>
        <v>201</v>
      </c>
      <c r="R23" s="1"/>
    </row>
    <row r="24" spans="1:18" ht="18" customHeight="1" x14ac:dyDescent="0.15">
      <c r="A24" s="49"/>
      <c r="B24" s="50"/>
      <c r="C24" s="9"/>
      <c r="D24" s="10"/>
      <c r="E24" s="10"/>
      <c r="F24" s="10"/>
      <c r="G24" s="10"/>
      <c r="H24" s="30"/>
      <c r="I24" s="30"/>
      <c r="J24" s="30"/>
      <c r="K24" s="30"/>
      <c r="L24" s="10"/>
      <c r="M24" s="10"/>
      <c r="N24" s="10"/>
      <c r="O24" s="10"/>
      <c r="P24" s="30"/>
      <c r="Q24" s="11"/>
      <c r="R24" s="1"/>
    </row>
    <row r="25" spans="1:18" ht="18" customHeight="1" x14ac:dyDescent="0.15">
      <c r="A25" s="51" t="s">
        <v>120</v>
      </c>
      <c r="B25" s="52"/>
      <c r="C25" s="53"/>
      <c r="D25" s="12">
        <v>42495</v>
      </c>
      <c r="E25" s="12">
        <f t="shared" ref="E25:G25" si="0">E35</f>
        <v>313230</v>
      </c>
      <c r="F25" s="12">
        <f t="shared" si="0"/>
        <v>886</v>
      </c>
      <c r="G25" s="12">
        <f t="shared" si="0"/>
        <v>88606</v>
      </c>
      <c r="H25" s="31" t="s">
        <v>108</v>
      </c>
      <c r="I25" s="31" t="s">
        <v>108</v>
      </c>
      <c r="J25" s="31" t="s">
        <v>108</v>
      </c>
      <c r="K25" s="31" t="s">
        <v>108</v>
      </c>
      <c r="L25" s="12">
        <f>L35</f>
        <v>17695</v>
      </c>
      <c r="M25" s="12">
        <f>M35</f>
        <v>279327</v>
      </c>
      <c r="N25" s="12">
        <f>N35</f>
        <v>681163</v>
      </c>
      <c r="O25" s="12">
        <f>SUM(O35)</f>
        <v>170</v>
      </c>
      <c r="P25" s="31" t="s">
        <v>108</v>
      </c>
      <c r="Q25" s="13">
        <f>SUM(O25:P25)</f>
        <v>170</v>
      </c>
      <c r="R25" s="1"/>
    </row>
    <row r="26" spans="1:18" ht="18" customHeight="1" x14ac:dyDescent="0.15">
      <c r="A26" s="14"/>
      <c r="B26" s="15"/>
      <c r="C26" s="9"/>
      <c r="D26" s="10"/>
      <c r="E26" s="10"/>
      <c r="F26" s="10"/>
      <c r="G26" s="10"/>
      <c r="H26" s="30"/>
      <c r="I26" s="30"/>
      <c r="J26" s="30"/>
      <c r="K26" s="30"/>
      <c r="L26" s="10"/>
      <c r="M26" s="10"/>
      <c r="N26" s="10"/>
      <c r="O26" s="10"/>
      <c r="P26" s="30"/>
      <c r="Q26" s="11"/>
      <c r="R26" s="1"/>
    </row>
    <row r="27" spans="1:18" ht="18" customHeight="1" x14ac:dyDescent="0.15">
      <c r="A27" s="16"/>
      <c r="B27" s="57" t="s">
        <v>71</v>
      </c>
      <c r="C27" s="58"/>
      <c r="D27" s="12">
        <f>D25-D29-D31-D33</f>
        <v>234</v>
      </c>
      <c r="E27" s="12">
        <v>1729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12">
        <v>6891</v>
      </c>
      <c r="M27" s="12">
        <v>22103</v>
      </c>
      <c r="N27" s="12">
        <f>SUM(E27,G27,I27,K27,M27)</f>
        <v>23832</v>
      </c>
      <c r="O27" s="31">
        <v>0</v>
      </c>
      <c r="P27" s="31">
        <v>0</v>
      </c>
      <c r="Q27" s="13">
        <f t="shared" ref="Q27" si="1">SUM(O27:P27)</f>
        <v>0</v>
      </c>
      <c r="R27" s="1"/>
    </row>
    <row r="28" spans="1:18" ht="18" customHeight="1" x14ac:dyDescent="0.15">
      <c r="A28" s="17" t="s">
        <v>54</v>
      </c>
      <c r="B28" s="18"/>
      <c r="C28" s="9"/>
      <c r="D28" s="10"/>
      <c r="E28" s="10"/>
      <c r="F28" s="30"/>
      <c r="G28" s="30"/>
      <c r="H28" s="30"/>
      <c r="I28" s="30"/>
      <c r="J28" s="30"/>
      <c r="K28" s="30"/>
      <c r="L28" s="10"/>
      <c r="M28" s="10"/>
      <c r="N28" s="10"/>
      <c r="O28" s="30"/>
      <c r="P28" s="30"/>
      <c r="Q28" s="11"/>
      <c r="R28" s="1"/>
    </row>
    <row r="29" spans="1:18" ht="18" customHeight="1" x14ac:dyDescent="0.15">
      <c r="A29" s="16"/>
      <c r="B29" s="57" t="s">
        <v>112</v>
      </c>
      <c r="C29" s="58"/>
      <c r="D29" s="12">
        <v>14000</v>
      </c>
      <c r="E29" s="12">
        <v>103468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12">
        <f>SUM(E29,G29,I29,K29,M29)</f>
        <v>103468</v>
      </c>
      <c r="O29" s="31">
        <v>0</v>
      </c>
      <c r="P29" s="31">
        <v>0</v>
      </c>
      <c r="Q29" s="13">
        <f t="shared" ref="Q29" si="2">SUM(O29:P29)</f>
        <v>0</v>
      </c>
      <c r="R29" s="1"/>
    </row>
    <row r="30" spans="1:18" ht="18" customHeight="1" x14ac:dyDescent="0.15">
      <c r="A30" s="17" t="s">
        <v>55</v>
      </c>
      <c r="B30" s="18"/>
      <c r="C30" s="9"/>
      <c r="D30" s="10"/>
      <c r="E30" s="10"/>
      <c r="F30" s="30"/>
      <c r="G30" s="30"/>
      <c r="H30" s="30"/>
      <c r="I30" s="30"/>
      <c r="J30" s="30"/>
      <c r="K30" s="30"/>
      <c r="L30" s="30"/>
      <c r="M30" s="30"/>
      <c r="N30" s="10"/>
      <c r="O30" s="10"/>
      <c r="P30" s="30"/>
      <c r="Q30" s="11"/>
      <c r="R30" s="1"/>
    </row>
    <row r="31" spans="1:18" ht="18" customHeight="1" x14ac:dyDescent="0.15">
      <c r="A31" s="16"/>
      <c r="B31" s="57" t="s">
        <v>72</v>
      </c>
      <c r="C31" s="58"/>
      <c r="D31" s="12">
        <v>27752</v>
      </c>
      <c r="E31" s="12">
        <v>205104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12">
        <f t="shared" ref="N31" si="3">SUM(E31,G31,I31,K31,M31)</f>
        <v>205104</v>
      </c>
      <c r="O31" s="12">
        <v>121</v>
      </c>
      <c r="P31" s="31">
        <v>0</v>
      </c>
      <c r="Q31" s="13">
        <f t="shared" ref="Q31" si="4">SUM(O31:P31)</f>
        <v>121</v>
      </c>
      <c r="R31" s="1"/>
    </row>
    <row r="32" spans="1:18" ht="18" customHeight="1" x14ac:dyDescent="0.15">
      <c r="A32" s="17" t="s">
        <v>56</v>
      </c>
      <c r="B32" s="18"/>
      <c r="C32" s="9"/>
      <c r="D32" s="10"/>
      <c r="E32" s="10"/>
      <c r="F32" s="10"/>
      <c r="G32" s="10"/>
      <c r="H32" s="30"/>
      <c r="I32" s="30"/>
      <c r="J32" s="30"/>
      <c r="K32" s="30"/>
      <c r="L32" s="10"/>
      <c r="M32" s="10"/>
      <c r="N32" s="10"/>
      <c r="O32" s="10"/>
      <c r="P32" s="30"/>
      <c r="Q32" s="11"/>
      <c r="R32" s="1"/>
    </row>
    <row r="33" spans="1:18" ht="18" customHeight="1" x14ac:dyDescent="0.15">
      <c r="A33" s="16"/>
      <c r="B33" s="57" t="s">
        <v>45</v>
      </c>
      <c r="C33" s="58"/>
      <c r="D33" s="12">
        <f>D43</f>
        <v>509</v>
      </c>
      <c r="E33" s="12">
        <f t="shared" ref="E33:M33" si="5">E43</f>
        <v>2929</v>
      </c>
      <c r="F33" s="12">
        <f>F43</f>
        <v>886</v>
      </c>
      <c r="G33" s="12">
        <f>G43</f>
        <v>88606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>L43</f>
        <v>10804</v>
      </c>
      <c r="M33" s="12">
        <f t="shared" si="5"/>
        <v>257224</v>
      </c>
      <c r="N33" s="12">
        <f t="shared" ref="N33" si="6">SUM(E33,G33,I33,K33,M33)</f>
        <v>348759</v>
      </c>
      <c r="O33" s="12">
        <f>O43</f>
        <v>49</v>
      </c>
      <c r="P33" s="31">
        <v>0</v>
      </c>
      <c r="Q33" s="13">
        <f t="shared" ref="Q33" si="7">SUM(O33:P33)</f>
        <v>49</v>
      </c>
      <c r="R33" s="1"/>
    </row>
    <row r="34" spans="1:18" ht="18" customHeight="1" x14ac:dyDescent="0.15">
      <c r="A34" s="17" t="s">
        <v>57</v>
      </c>
      <c r="B34" s="18"/>
      <c r="C34" s="19"/>
      <c r="D34" s="10"/>
      <c r="E34" s="10"/>
      <c r="F34" s="10"/>
      <c r="G34" s="10"/>
      <c r="H34" s="30"/>
      <c r="I34" s="30"/>
      <c r="J34" s="30"/>
      <c r="K34" s="30"/>
      <c r="L34" s="10"/>
      <c r="M34" s="10"/>
      <c r="N34" s="10"/>
      <c r="O34" s="10"/>
      <c r="P34" s="30"/>
      <c r="Q34" s="11"/>
      <c r="R34" s="1"/>
    </row>
    <row r="35" spans="1:18" ht="18" customHeight="1" x14ac:dyDescent="0.15">
      <c r="A35" s="16"/>
      <c r="B35" s="57" t="s">
        <v>32</v>
      </c>
      <c r="C35" s="58"/>
      <c r="D35" s="12">
        <f>SUM(D27,D29,D31,D33)</f>
        <v>42495</v>
      </c>
      <c r="E35" s="12">
        <f t="shared" ref="E35:M35" si="8">SUM(E27,E29,E31,E33)</f>
        <v>313230</v>
      </c>
      <c r="F35" s="12">
        <f t="shared" si="8"/>
        <v>886</v>
      </c>
      <c r="G35" s="12">
        <f t="shared" si="8"/>
        <v>88606</v>
      </c>
      <c r="H35" s="12">
        <f t="shared" si="8"/>
        <v>0</v>
      </c>
      <c r="I35" s="12">
        <f t="shared" si="8"/>
        <v>0</v>
      </c>
      <c r="J35" s="12">
        <f t="shared" si="8"/>
        <v>0</v>
      </c>
      <c r="K35" s="12">
        <f t="shared" si="8"/>
        <v>0</v>
      </c>
      <c r="L35" s="12">
        <f t="shared" si="8"/>
        <v>17695</v>
      </c>
      <c r="M35" s="12">
        <f t="shared" si="8"/>
        <v>279327</v>
      </c>
      <c r="N35" s="12">
        <f>SUM(E35,G35,I35,K35,M35)</f>
        <v>681163</v>
      </c>
      <c r="O35" s="12">
        <f>SUM(O27:O33)</f>
        <v>170</v>
      </c>
      <c r="P35" s="12">
        <f>SUM(P27:P33)</f>
        <v>0</v>
      </c>
      <c r="Q35" s="13">
        <f>SUM(O35:P35)</f>
        <v>170</v>
      </c>
      <c r="R35" s="1"/>
    </row>
    <row r="36" spans="1:18" ht="18" customHeight="1" x14ac:dyDescent="0.15">
      <c r="A36" s="17" t="s">
        <v>58</v>
      </c>
      <c r="B36" s="54" t="s">
        <v>73</v>
      </c>
      <c r="C36" s="54" t="s">
        <v>74</v>
      </c>
      <c r="D36" s="10"/>
      <c r="E36" s="10"/>
      <c r="F36" s="10"/>
      <c r="G36" s="10"/>
      <c r="H36" s="30"/>
      <c r="I36" s="30"/>
      <c r="J36" s="30"/>
      <c r="K36" s="30"/>
      <c r="L36" s="10"/>
      <c r="M36" s="10"/>
      <c r="N36" s="10"/>
      <c r="O36" s="10"/>
      <c r="P36" s="30"/>
      <c r="Q36" s="11"/>
      <c r="R36" s="1"/>
    </row>
    <row r="37" spans="1:18" ht="18" customHeight="1" x14ac:dyDescent="0.15">
      <c r="A37" s="16"/>
      <c r="B37" s="55"/>
      <c r="C37" s="59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12">
        <v>7573</v>
      </c>
      <c r="M37" s="12">
        <v>249194</v>
      </c>
      <c r="N37" s="12">
        <f>SUM(M37,K37,I37,G37,E37)</f>
        <v>249194</v>
      </c>
      <c r="O37" s="12">
        <v>35</v>
      </c>
      <c r="P37" s="31">
        <v>0</v>
      </c>
      <c r="Q37" s="13">
        <f>SUM(O37:P37)</f>
        <v>35</v>
      </c>
      <c r="R37" s="1"/>
    </row>
    <row r="38" spans="1:18" ht="18" customHeight="1" x14ac:dyDescent="0.15">
      <c r="A38" s="17" t="s">
        <v>59</v>
      </c>
      <c r="B38" s="55"/>
      <c r="C38" s="54" t="s">
        <v>75</v>
      </c>
      <c r="D38" s="10"/>
      <c r="E38" s="10"/>
      <c r="F38" s="10"/>
      <c r="G38" s="10"/>
      <c r="H38" s="30"/>
      <c r="I38" s="30"/>
      <c r="J38" s="30"/>
      <c r="K38" s="30"/>
      <c r="L38" s="10"/>
      <c r="M38" s="10"/>
      <c r="N38" s="10"/>
      <c r="O38" s="10"/>
      <c r="P38" s="30"/>
      <c r="Q38" s="11"/>
      <c r="R38" s="1"/>
    </row>
    <row r="39" spans="1:18" ht="18" customHeight="1" x14ac:dyDescent="0.15">
      <c r="A39" s="16"/>
      <c r="B39" s="55"/>
      <c r="C39" s="59"/>
      <c r="D39" s="12">
        <v>509</v>
      </c>
      <c r="E39" s="12">
        <v>2929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12">
        <v>3231</v>
      </c>
      <c r="M39" s="12">
        <v>8030</v>
      </c>
      <c r="N39" s="12">
        <f>SUM(M39,K39,I39,G39,E39)</f>
        <v>10959</v>
      </c>
      <c r="O39" s="12">
        <v>14</v>
      </c>
      <c r="P39" s="31">
        <v>0</v>
      </c>
      <c r="Q39" s="13">
        <f>SUM(O39:P39)</f>
        <v>14</v>
      </c>
      <c r="R39" s="1"/>
    </row>
    <row r="40" spans="1:18" ht="18" customHeight="1" x14ac:dyDescent="0.15">
      <c r="A40" s="17" t="s">
        <v>60</v>
      </c>
      <c r="B40" s="55"/>
      <c r="C40" s="54" t="s">
        <v>76</v>
      </c>
      <c r="D40" s="10"/>
      <c r="E40" s="10"/>
      <c r="F40" s="10"/>
      <c r="G40" s="10"/>
      <c r="H40" s="30"/>
      <c r="I40" s="30"/>
      <c r="J40" s="30"/>
      <c r="K40" s="30"/>
      <c r="L40" s="10"/>
      <c r="M40" s="10"/>
      <c r="N40" s="10"/>
      <c r="O40" s="10"/>
      <c r="P40" s="10"/>
      <c r="Q40" s="11"/>
      <c r="R40" s="1"/>
    </row>
    <row r="41" spans="1:18" ht="18" customHeight="1" x14ac:dyDescent="0.15">
      <c r="A41" s="16"/>
      <c r="B41" s="55"/>
      <c r="C41" s="59"/>
      <c r="D41" s="31">
        <v>0</v>
      </c>
      <c r="E41" s="31">
        <v>0</v>
      </c>
      <c r="F41" s="12">
        <v>886</v>
      </c>
      <c r="G41" s="12">
        <v>88606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12">
        <f>SUM(M41,K41,I41,G41,E41)</f>
        <v>88606</v>
      </c>
      <c r="O41" s="31">
        <v>0</v>
      </c>
      <c r="P41" s="31">
        <v>0</v>
      </c>
      <c r="Q41" s="32">
        <v>0</v>
      </c>
      <c r="R41" s="1"/>
    </row>
    <row r="42" spans="1:18" ht="18" customHeight="1" x14ac:dyDescent="0.15">
      <c r="A42" s="16"/>
      <c r="B42" s="55"/>
      <c r="C42" s="54" t="s">
        <v>77</v>
      </c>
      <c r="D42" s="10"/>
      <c r="E42" s="10"/>
      <c r="F42" s="10"/>
      <c r="G42" s="10"/>
      <c r="H42" s="30"/>
      <c r="I42" s="30"/>
      <c r="J42" s="30"/>
      <c r="K42" s="30"/>
      <c r="L42" s="10"/>
      <c r="M42" s="10"/>
      <c r="N42" s="10"/>
      <c r="O42" s="10"/>
      <c r="P42" s="10"/>
      <c r="Q42" s="11"/>
      <c r="R42" s="1"/>
    </row>
    <row r="43" spans="1:18" ht="18" customHeight="1" thickBot="1" x14ac:dyDescent="0.2">
      <c r="A43" s="20"/>
      <c r="B43" s="56"/>
      <c r="C43" s="56"/>
      <c r="D43" s="21">
        <f>SUM(D37,D39,D41)</f>
        <v>509</v>
      </c>
      <c r="E43" s="21">
        <f t="shared" ref="E43:M43" si="9">SUM(E37,E39,E41)</f>
        <v>2929</v>
      </c>
      <c r="F43" s="21">
        <f t="shared" si="9"/>
        <v>886</v>
      </c>
      <c r="G43" s="21">
        <f t="shared" si="9"/>
        <v>88606</v>
      </c>
      <c r="H43" s="21">
        <f t="shared" si="9"/>
        <v>0</v>
      </c>
      <c r="I43" s="21">
        <f t="shared" si="9"/>
        <v>0</v>
      </c>
      <c r="J43" s="21">
        <f t="shared" si="9"/>
        <v>0</v>
      </c>
      <c r="K43" s="21">
        <f t="shared" si="9"/>
        <v>0</v>
      </c>
      <c r="L43" s="21">
        <f>SUM(L37,L39,L41)</f>
        <v>10804</v>
      </c>
      <c r="M43" s="21">
        <f t="shared" si="9"/>
        <v>257224</v>
      </c>
      <c r="N43" s="21">
        <f>SUM(E43,G43,I43,K43,M43)</f>
        <v>348759</v>
      </c>
      <c r="O43" s="21">
        <f>SUM(O37,O39,O41)</f>
        <v>49</v>
      </c>
      <c r="P43" s="21">
        <f>SUM(P37,P39,P41)</f>
        <v>0</v>
      </c>
      <c r="Q43" s="22">
        <f>SUM(Q37,Q39,Q41)</f>
        <v>49</v>
      </c>
      <c r="R43" s="1"/>
    </row>
    <row r="44" spans="1:18" ht="18" customHeight="1" x14ac:dyDescent="0.15">
      <c r="J44" s="175"/>
      <c r="K44" s="175"/>
      <c r="L44" s="175"/>
      <c r="M44" s="175"/>
      <c r="N44" s="176" t="s">
        <v>115</v>
      </c>
      <c r="O44" s="176"/>
      <c r="P44" s="176"/>
      <c r="Q44" s="176"/>
      <c r="R44" s="1"/>
    </row>
    <row r="45" spans="1:18" x14ac:dyDescent="0.15">
      <c r="R45" s="3"/>
    </row>
  </sheetData>
  <mergeCells count="41">
    <mergeCell ref="B36:B43"/>
    <mergeCell ref="B27:C27"/>
    <mergeCell ref="B29:C29"/>
    <mergeCell ref="C36:C37"/>
    <mergeCell ref="C38:C39"/>
    <mergeCell ref="C40:C41"/>
    <mergeCell ref="C42:C43"/>
    <mergeCell ref="B33:C33"/>
    <mergeCell ref="B35:C35"/>
    <mergeCell ref="B31:C31"/>
    <mergeCell ref="A22:B22"/>
    <mergeCell ref="A23:C23"/>
    <mergeCell ref="A8:B8"/>
    <mergeCell ref="A10:B10"/>
    <mergeCell ref="J4:K4"/>
    <mergeCell ref="A19:C19"/>
    <mergeCell ref="A13:C13"/>
    <mergeCell ref="A12:B12"/>
    <mergeCell ref="A14:B14"/>
    <mergeCell ref="A15:C15"/>
    <mergeCell ref="A20:B20"/>
    <mergeCell ref="A21:C21"/>
    <mergeCell ref="A17:C17"/>
    <mergeCell ref="A16:B16"/>
    <mergeCell ref="A18:B18"/>
    <mergeCell ref="A1:H1"/>
    <mergeCell ref="N44:Q44"/>
    <mergeCell ref="A3:C5"/>
    <mergeCell ref="A7:C7"/>
    <mergeCell ref="H4:I4"/>
    <mergeCell ref="F3:G4"/>
    <mergeCell ref="D3:E4"/>
    <mergeCell ref="H3:K3"/>
    <mergeCell ref="L3:M4"/>
    <mergeCell ref="N3:N4"/>
    <mergeCell ref="O3:Q4"/>
    <mergeCell ref="A9:C9"/>
    <mergeCell ref="A11:C11"/>
    <mergeCell ref="A6:B6"/>
    <mergeCell ref="A24:B24"/>
    <mergeCell ref="A25:C25"/>
  </mergeCells>
  <phoneticPr fontId="4"/>
  <pageMargins left="0.78740157480314965" right="0.78740157480314965" top="0.78740157480314965" bottom="0.59055118110236227" header="0.51181102362204722" footer="0.31496062992125984"/>
  <pageSetup paperSize="9" firstPageNumber="80" fitToWidth="2" orientation="portrait" blackAndWhite="1" r:id="rId1"/>
  <headerFooter alignWithMargins="0">
    <oddFooter>&amp;C&amp;"ＭＳ 明朝,標準"- &amp;P -</oddFooter>
  </headerFooter>
  <colBreaks count="1" manualBreakCount="1">
    <brk id="1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27森林面積、28林家戸数及び林業就業者数</vt:lpstr>
      <vt:lpstr>29所有形態別森林面積及び蓄積</vt:lpstr>
      <vt:lpstr>30民有林の令級別面積</vt:lpstr>
      <vt:lpstr>31所有規模別林家戸数及び森林面積</vt:lpstr>
      <vt:lpstr>32林業生産の動向（民有林）</vt:lpstr>
      <vt:lpstr>'27森林面積、28林家戸数及び林業就業者数'!Print_Area</vt:lpstr>
      <vt:lpstr>'29所有形態別森林面積及び蓄積'!Print_Area</vt:lpstr>
      <vt:lpstr>'32林業生産の動向（民有林）'!Print_Area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2023-07-11T00:40:49Z</cp:lastPrinted>
  <dcterms:created xsi:type="dcterms:W3CDTF">2005-09-29T08:01:47Z</dcterms:created>
  <dcterms:modified xsi:type="dcterms:W3CDTF">2023-07-31T07:38:19Z</dcterms:modified>
</cp:coreProperties>
</file>