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 tabRatio="599"/>
  </bookViews>
  <sheets>
    <sheet name="表-児童生徒数の推移" sheetId="25" r:id="rId1"/>
    <sheet name="90学校数､在学者数及び教員数" sheetId="23" r:id="rId2"/>
    <sheet name="91小学校一覧92小学校の概況" sheetId="15" r:id="rId3"/>
    <sheet name="93中学校一覧94中学校の概況" sheetId="13" r:id="rId4"/>
    <sheet name="95高等学校一覧96高等学校の概況" sheetId="11" r:id="rId5"/>
    <sheet name="97幼稚園一覧98幼稚園の概況" sheetId="8" r:id="rId6"/>
    <sheet name="99卒業の状況" sheetId="22" r:id="rId7"/>
    <sheet name="99(2)卒業後の進路" sheetId="18" r:id="rId8"/>
    <sheet name="100図書分類別蔵書冊数・101利用状況" sheetId="26" r:id="rId9"/>
    <sheet name="102町民会館会場別使用状況（１）" sheetId="41" r:id="rId10"/>
    <sheet name="102町民会館会場別使用状況（２）" sheetId="43" r:id="rId11"/>
    <sheet name="103町民会館行事別使用状況" sheetId="29" r:id="rId12"/>
    <sheet name="104ﾄﾚｾﾝ105ｽﾎﾟｾﾝ106あさひ体育ｾﾝﾀｰ用状況 " sheetId="31" r:id="rId13"/>
    <sheet name="107B&amp;G108ﾘﾘｰ山ｽｷｰ場109ﾊﾟｰｸｺﾞﾙﾌ場利用" sheetId="40" r:id="rId14"/>
    <sheet name="110ｺﾐｭﾆﾃｨｾﾝﾀｰ利用状況111博物館等入館者状況" sheetId="36" r:id="rId15"/>
    <sheet name="112ﾏﾅﾋﾞﾃｨｰｾﾝﾀｰ利用状況" sheetId="39" r:id="rId16"/>
  </sheets>
  <definedNames>
    <definedName name="OLE_LINK2" localSheetId="5">'97幼稚園一覧98幼稚園の概況'!#REF!</definedName>
    <definedName name="_xlnm.Print_Area" localSheetId="8">'100図書分類別蔵書冊数・101利用状況'!$A$1:$L$106</definedName>
    <definedName name="_xlnm.Print_Area" localSheetId="9">'102町民会館会場別使用状況（１）'!$A$1:$Y$98</definedName>
    <definedName name="_xlnm.Print_Area" localSheetId="11">'103町民会館行事別使用状況'!$A$1:$W$137</definedName>
    <definedName name="_xlnm.Print_Area" localSheetId="12">'104ﾄﾚｾﾝ105ｽﾎﾟｾﾝ106あさひ体育ｾﾝﾀｰ用状況 '!$A$1:$S$108</definedName>
    <definedName name="_xlnm.Print_Area" localSheetId="14">'110ｺﾐｭﾆﾃｨｾﾝﾀｰ利用状況111博物館等入館者状況'!$A$1:$P$98</definedName>
    <definedName name="_xlnm.Print_Area" localSheetId="15">'112ﾏﾅﾋﾞﾃｨｰｾﾝﾀｰ利用状況'!$A$1:$H$54</definedName>
    <definedName name="_xlnm.Print_Area" localSheetId="1">'90学校数､在学者数及び教員数'!$A$1:$P$55</definedName>
    <definedName name="_xlnm.Print_Area" localSheetId="2">'91小学校一覧92小学校の概況'!$A$1:$Z$66</definedName>
    <definedName name="_xlnm.Print_Area" localSheetId="3">'93中学校一覧94中学校の概況'!$A$1:$V$65</definedName>
    <definedName name="_xlnm.Print_Area" localSheetId="4">'95高等学校一覧96高等学校の概況'!$A$1:$AE$67</definedName>
    <definedName name="_xlnm.Print_Area" localSheetId="5">'97幼稚園一覧98幼稚園の概況'!$A$1:$J$64</definedName>
    <definedName name="_xlnm.Print_Area" localSheetId="7">'99(2)卒業後の進路'!$A$1:$S$107</definedName>
    <definedName name="_xlnm.Print_Area" localSheetId="6">'99卒業の状況'!$A$1:$M$54</definedName>
    <definedName name="_xlnm.Print_Area" localSheetId="0">'表-児童生徒数の推移'!$A$1:$J$56</definedName>
  </definedNames>
  <calcPr calcId="162913"/>
</workbook>
</file>

<file path=xl/calcChain.xml><?xml version="1.0" encoding="utf-8"?>
<calcChain xmlns="http://schemas.openxmlformats.org/spreadsheetml/2006/main">
  <c r="B9" i="15" l="1"/>
  <c r="B10" i="15"/>
  <c r="B8" i="15"/>
  <c r="B7" i="15" l="1"/>
  <c r="L50" i="18" l="1"/>
  <c r="P49" i="18"/>
  <c r="P50" i="18"/>
  <c r="P51" i="18"/>
  <c r="O51" i="18"/>
  <c r="P52" i="18"/>
  <c r="N52" i="18" s="1"/>
  <c r="P53" i="18"/>
  <c r="O53" i="18"/>
  <c r="J53" i="23" l="1"/>
  <c r="F8" i="15" l="1"/>
  <c r="O53" i="23"/>
  <c r="J52" i="23" l="1"/>
  <c r="K90" i="36" l="1"/>
  <c r="V136" i="29"/>
  <c r="V133" i="29"/>
  <c r="W133" i="29"/>
  <c r="V134" i="29"/>
  <c r="W134" i="29"/>
  <c r="V135" i="29"/>
  <c r="W135" i="29"/>
  <c r="W136" i="29"/>
  <c r="U97" i="29"/>
  <c r="T97" i="29"/>
  <c r="U95" i="29"/>
  <c r="T95" i="29"/>
  <c r="U94" i="29"/>
  <c r="T94" i="29"/>
  <c r="U93" i="29"/>
  <c r="T93" i="29"/>
  <c r="U92" i="29"/>
  <c r="T92" i="29"/>
  <c r="S49" i="29"/>
  <c r="R49" i="29"/>
  <c r="S47" i="29"/>
  <c r="R47" i="29"/>
  <c r="S46" i="29"/>
  <c r="W94" i="29" s="1"/>
  <c r="R46" i="29"/>
  <c r="V94" i="29" s="1"/>
  <c r="S45" i="29"/>
  <c r="R45" i="29"/>
  <c r="S44" i="29"/>
  <c r="W92" i="29" s="1"/>
  <c r="R44" i="29"/>
  <c r="V92" i="29" s="1"/>
  <c r="Q17" i="43"/>
  <c r="N17" i="43"/>
  <c r="K17" i="43"/>
  <c r="H17" i="43"/>
  <c r="E17" i="43"/>
  <c r="B17" i="43"/>
  <c r="E20" i="43"/>
  <c r="B92" i="41"/>
  <c r="S21" i="43"/>
  <c r="S20" i="43"/>
  <c r="R20" i="43"/>
  <c r="N20" i="43"/>
  <c r="K20" i="43"/>
  <c r="H20" i="43"/>
  <c r="B20" i="43"/>
  <c r="S19" i="43"/>
  <c r="R19" i="43"/>
  <c r="N19" i="43"/>
  <c r="K19" i="43"/>
  <c r="H19" i="43"/>
  <c r="E19" i="43"/>
  <c r="B19" i="43"/>
  <c r="S18" i="43"/>
  <c r="R18" i="43"/>
  <c r="N18" i="43"/>
  <c r="K18" i="43"/>
  <c r="H18" i="43"/>
  <c r="E18" i="43"/>
  <c r="B18" i="43"/>
  <c r="S17" i="43"/>
  <c r="R17" i="43"/>
  <c r="G15" i="43"/>
  <c r="D15" i="43"/>
  <c r="G14" i="43"/>
  <c r="D14" i="43"/>
  <c r="G13" i="43"/>
  <c r="D13" i="43"/>
  <c r="G12" i="43"/>
  <c r="D12" i="43"/>
  <c r="G6" i="43"/>
  <c r="D6" i="43"/>
  <c r="S57" i="41"/>
  <c r="V57" i="41"/>
  <c r="Y57" i="41"/>
  <c r="S58" i="41"/>
  <c r="V58" i="41"/>
  <c r="Y58" i="41"/>
  <c r="S59" i="41"/>
  <c r="V59" i="41"/>
  <c r="Y59" i="41"/>
  <c r="S60" i="41"/>
  <c r="V60" i="41"/>
  <c r="Y60" i="41"/>
  <c r="S61" i="41"/>
  <c r="V61" i="41"/>
  <c r="Y61" i="41"/>
  <c r="S62" i="41"/>
  <c r="V62" i="41"/>
  <c r="Y62" i="41"/>
  <c r="S63" i="41"/>
  <c r="V63" i="41"/>
  <c r="Y63" i="41"/>
  <c r="S64" i="41"/>
  <c r="V64" i="41"/>
  <c r="Y64" i="41"/>
  <c r="S65" i="41"/>
  <c r="V65" i="41"/>
  <c r="Y65" i="41"/>
  <c r="S66" i="41"/>
  <c r="V66" i="41"/>
  <c r="Y66" i="41"/>
  <c r="S67" i="41"/>
  <c r="V67" i="41"/>
  <c r="Y67" i="41"/>
  <c r="S68" i="41"/>
  <c r="V68" i="41"/>
  <c r="Y68" i="41"/>
  <c r="S69" i="41"/>
  <c r="V69" i="41"/>
  <c r="Y69" i="41"/>
  <c r="S70" i="41"/>
  <c r="V70" i="41"/>
  <c r="Y70" i="41"/>
  <c r="S71" i="41"/>
  <c r="V71" i="41"/>
  <c r="Y71" i="41"/>
  <c r="S72" i="41"/>
  <c r="V72" i="41"/>
  <c r="Y72" i="41"/>
  <c r="S73" i="41"/>
  <c r="V73" i="41"/>
  <c r="Y73" i="41"/>
  <c r="S74" i="41"/>
  <c r="V74" i="41"/>
  <c r="Y74" i="41"/>
  <c r="S75" i="41"/>
  <c r="V75" i="41"/>
  <c r="Y75" i="41"/>
  <c r="S76" i="41"/>
  <c r="V76" i="41"/>
  <c r="Y76" i="41"/>
  <c r="S77" i="41"/>
  <c r="V77" i="41"/>
  <c r="Y77" i="41"/>
  <c r="V78" i="41"/>
  <c r="Y78" i="41"/>
  <c r="V79" i="41"/>
  <c r="Y79" i="41"/>
  <c r="V80" i="41"/>
  <c r="Y80" i="41"/>
  <c r="V81" i="41"/>
  <c r="Y81" i="41"/>
  <c r="V82" i="41"/>
  <c r="Y82" i="41"/>
  <c r="V83" i="41"/>
  <c r="Y83" i="41"/>
  <c r="V84" i="41"/>
  <c r="Y84" i="41"/>
  <c r="V85" i="41"/>
  <c r="Y85" i="41"/>
  <c r="V86" i="41"/>
  <c r="Y86" i="41"/>
  <c r="V87" i="41"/>
  <c r="Y87" i="41"/>
  <c r="D6" i="41"/>
  <c r="S6" i="41"/>
  <c r="V6" i="41"/>
  <c r="Y6" i="41"/>
  <c r="D57" i="41"/>
  <c r="G57" i="41"/>
  <c r="J57" i="41"/>
  <c r="M57" i="41"/>
  <c r="P57" i="41"/>
  <c r="D7" i="41"/>
  <c r="S7" i="41"/>
  <c r="V7" i="41"/>
  <c r="Y7" i="41"/>
  <c r="D58" i="41"/>
  <c r="G58" i="41"/>
  <c r="J58" i="41"/>
  <c r="M58" i="41"/>
  <c r="P58" i="41"/>
  <c r="D8" i="41"/>
  <c r="S8" i="41"/>
  <c r="V8" i="41"/>
  <c r="Y8" i="41"/>
  <c r="D59" i="41"/>
  <c r="G59" i="41"/>
  <c r="J59" i="41"/>
  <c r="M59" i="41"/>
  <c r="P59" i="41"/>
  <c r="D9" i="41"/>
  <c r="S9" i="41"/>
  <c r="V9" i="41"/>
  <c r="Y9" i="41"/>
  <c r="D60" i="41"/>
  <c r="G60" i="41"/>
  <c r="J60" i="41"/>
  <c r="M60" i="41"/>
  <c r="P60" i="41"/>
  <c r="D10" i="41"/>
  <c r="S10" i="41"/>
  <c r="V10" i="41"/>
  <c r="Y10" i="41"/>
  <c r="D61" i="41"/>
  <c r="G61" i="41"/>
  <c r="J61" i="41"/>
  <c r="M61" i="41"/>
  <c r="P61" i="41"/>
  <c r="D11" i="41"/>
  <c r="S11" i="41"/>
  <c r="V11" i="41"/>
  <c r="Y11" i="41"/>
  <c r="D62" i="41"/>
  <c r="G62" i="41"/>
  <c r="J62" i="41"/>
  <c r="M62" i="41"/>
  <c r="P62" i="41"/>
  <c r="D12" i="41"/>
  <c r="S12" i="41"/>
  <c r="V12" i="41"/>
  <c r="Y12" i="41"/>
  <c r="D63" i="41"/>
  <c r="G63" i="41"/>
  <c r="J63" i="41"/>
  <c r="M63" i="41"/>
  <c r="P63" i="41"/>
  <c r="D13" i="41"/>
  <c r="S13" i="41"/>
  <c r="V13" i="41"/>
  <c r="Y13" i="41"/>
  <c r="D64" i="41"/>
  <c r="G64" i="41"/>
  <c r="J64" i="41"/>
  <c r="M64" i="41"/>
  <c r="P64" i="41"/>
  <c r="D14" i="41"/>
  <c r="S14" i="41"/>
  <c r="V14" i="41"/>
  <c r="Y14" i="41"/>
  <c r="D65" i="41"/>
  <c r="G65" i="41"/>
  <c r="J65" i="41"/>
  <c r="M65" i="41"/>
  <c r="P65" i="41"/>
  <c r="D15" i="41"/>
  <c r="S15" i="41"/>
  <c r="V15" i="41"/>
  <c r="Y15" i="41"/>
  <c r="D66" i="41"/>
  <c r="G66" i="41"/>
  <c r="J66" i="41"/>
  <c r="M66" i="41"/>
  <c r="P66" i="41"/>
  <c r="D16" i="41"/>
  <c r="S16" i="41"/>
  <c r="V16" i="41"/>
  <c r="Y16" i="41"/>
  <c r="D67" i="41"/>
  <c r="G67" i="41"/>
  <c r="J67" i="41"/>
  <c r="M67" i="41"/>
  <c r="P67" i="41"/>
  <c r="D17" i="41"/>
  <c r="S17" i="41"/>
  <c r="V17" i="41"/>
  <c r="Y17" i="41"/>
  <c r="D68" i="41"/>
  <c r="G68" i="41"/>
  <c r="J68" i="41"/>
  <c r="M68" i="41"/>
  <c r="P68" i="41"/>
  <c r="D18" i="41"/>
  <c r="S18" i="41"/>
  <c r="V18" i="41"/>
  <c r="Y18" i="41"/>
  <c r="D69" i="41"/>
  <c r="G69" i="41"/>
  <c r="J69" i="41"/>
  <c r="M69" i="41"/>
  <c r="P69" i="41"/>
  <c r="D19" i="41"/>
  <c r="S19" i="41"/>
  <c r="V19" i="41"/>
  <c r="Y19" i="41"/>
  <c r="D70" i="41"/>
  <c r="G70" i="41"/>
  <c r="J70" i="41"/>
  <c r="M70" i="41"/>
  <c r="P70" i="41"/>
  <c r="D20" i="41"/>
  <c r="S20" i="41"/>
  <c r="V20" i="41"/>
  <c r="Y20" i="41"/>
  <c r="D71" i="41"/>
  <c r="G71" i="41"/>
  <c r="J71" i="41"/>
  <c r="M71" i="41"/>
  <c r="P71" i="41"/>
  <c r="D21" i="41"/>
  <c r="S21" i="41"/>
  <c r="V21" i="41"/>
  <c r="Y21" i="41"/>
  <c r="D72" i="41"/>
  <c r="G72" i="41"/>
  <c r="J72" i="41"/>
  <c r="M72" i="41"/>
  <c r="P72" i="41"/>
  <c r="D22" i="41"/>
  <c r="S22" i="41"/>
  <c r="V22" i="41"/>
  <c r="Y22" i="41"/>
  <c r="D73" i="41"/>
  <c r="G73" i="41"/>
  <c r="J73" i="41"/>
  <c r="M73" i="41"/>
  <c r="P73" i="41"/>
  <c r="D23" i="41"/>
  <c r="S23" i="41"/>
  <c r="V23" i="41"/>
  <c r="Y23" i="41"/>
  <c r="D74" i="41"/>
  <c r="G74" i="41"/>
  <c r="J74" i="41"/>
  <c r="M74" i="41"/>
  <c r="P74" i="41"/>
  <c r="D24" i="41"/>
  <c r="S24" i="41"/>
  <c r="V24" i="41"/>
  <c r="Y24" i="41"/>
  <c r="D75" i="41"/>
  <c r="G75" i="41"/>
  <c r="J75" i="41"/>
  <c r="M75" i="41"/>
  <c r="P75" i="41"/>
  <c r="D25" i="41"/>
  <c r="S25" i="41"/>
  <c r="V25" i="41"/>
  <c r="Y25" i="41"/>
  <c r="D76" i="41"/>
  <c r="G76" i="41"/>
  <c r="J76" i="41"/>
  <c r="M76" i="41"/>
  <c r="P76" i="41"/>
  <c r="D26" i="41"/>
  <c r="S26" i="41"/>
  <c r="V26" i="41"/>
  <c r="Y26" i="41"/>
  <c r="D77" i="41"/>
  <c r="G77" i="41"/>
  <c r="J77" i="41"/>
  <c r="M77" i="41"/>
  <c r="P77" i="41"/>
  <c r="D27" i="41"/>
  <c r="S27" i="41"/>
  <c r="V27" i="41"/>
  <c r="Y27" i="41"/>
  <c r="D78" i="41"/>
  <c r="G78" i="41"/>
  <c r="J78" i="41"/>
  <c r="M78" i="41"/>
  <c r="D28" i="41"/>
  <c r="S28" i="41"/>
  <c r="V28" i="41"/>
  <c r="Y28" i="41"/>
  <c r="D79" i="41"/>
  <c r="G79" i="41"/>
  <c r="J79" i="41"/>
  <c r="M79" i="41"/>
  <c r="D29" i="41"/>
  <c r="S29" i="41"/>
  <c r="V29" i="41"/>
  <c r="Y29" i="41"/>
  <c r="D80" i="41"/>
  <c r="G80" i="41"/>
  <c r="J80" i="41"/>
  <c r="M80" i="41"/>
  <c r="D30" i="41"/>
  <c r="S30" i="41"/>
  <c r="V30" i="41"/>
  <c r="Y30" i="41"/>
  <c r="D81" i="41"/>
  <c r="G81" i="41"/>
  <c r="J81" i="41"/>
  <c r="M81" i="41"/>
  <c r="D31" i="41"/>
  <c r="S31" i="41"/>
  <c r="V31" i="41"/>
  <c r="Y31" i="41"/>
  <c r="D82" i="41"/>
  <c r="G82" i="41"/>
  <c r="J82" i="41"/>
  <c r="M82" i="41"/>
  <c r="D32" i="41"/>
  <c r="S32" i="41"/>
  <c r="V32" i="41"/>
  <c r="Y32" i="41"/>
  <c r="D83" i="41"/>
  <c r="G83" i="41"/>
  <c r="J83" i="41"/>
  <c r="M83" i="41"/>
  <c r="D33" i="41"/>
  <c r="S33" i="41"/>
  <c r="V33" i="41"/>
  <c r="Y33" i="41"/>
  <c r="D84" i="41"/>
  <c r="G84" i="41"/>
  <c r="J84" i="41"/>
  <c r="M84" i="41"/>
  <c r="D34" i="41"/>
  <c r="S34" i="41"/>
  <c r="V34" i="41"/>
  <c r="Y34" i="41"/>
  <c r="D85" i="41"/>
  <c r="G85" i="41"/>
  <c r="J85" i="41"/>
  <c r="M85" i="41"/>
  <c r="D35" i="41"/>
  <c r="S35" i="41"/>
  <c r="V35" i="41"/>
  <c r="Y35" i="41"/>
  <c r="D86" i="41"/>
  <c r="G86" i="41"/>
  <c r="J86" i="41"/>
  <c r="M86" i="41"/>
  <c r="D36" i="41"/>
  <c r="S36" i="41"/>
  <c r="V36" i="41"/>
  <c r="Y36" i="41"/>
  <c r="D87" i="41"/>
  <c r="G87" i="41"/>
  <c r="J87" i="41"/>
  <c r="M87" i="41"/>
  <c r="W92" i="41"/>
  <c r="T92" i="41"/>
  <c r="Q92" i="41"/>
  <c r="N92" i="41"/>
  <c r="K92" i="41"/>
  <c r="H92" i="41"/>
  <c r="E92" i="41"/>
  <c r="W91" i="41"/>
  <c r="T91" i="41"/>
  <c r="Q91" i="41"/>
  <c r="N91" i="41"/>
  <c r="K91" i="41"/>
  <c r="H91" i="41"/>
  <c r="E91" i="41"/>
  <c r="B91" i="41"/>
  <c r="W90" i="41"/>
  <c r="T90" i="41"/>
  <c r="Q90" i="41"/>
  <c r="N90" i="41"/>
  <c r="K90" i="41"/>
  <c r="H90" i="41"/>
  <c r="E90" i="41"/>
  <c r="B90" i="41"/>
  <c r="W89" i="41"/>
  <c r="T89" i="41"/>
  <c r="Q89" i="41"/>
  <c r="N89" i="41"/>
  <c r="K89" i="41"/>
  <c r="H89" i="41"/>
  <c r="E89" i="41"/>
  <c r="B89" i="41"/>
  <c r="W51" i="41"/>
  <c r="T51" i="41"/>
  <c r="Q51" i="41"/>
  <c r="N51" i="41"/>
  <c r="K51" i="41"/>
  <c r="H51" i="41"/>
  <c r="E51" i="41"/>
  <c r="B51" i="41"/>
  <c r="W50" i="41"/>
  <c r="T50" i="41"/>
  <c r="Q50" i="41"/>
  <c r="N50" i="41"/>
  <c r="K50" i="41"/>
  <c r="H50" i="41"/>
  <c r="E50" i="41"/>
  <c r="B50" i="41"/>
  <c r="W49" i="41"/>
  <c r="T49" i="41"/>
  <c r="Q49" i="41"/>
  <c r="N49" i="41"/>
  <c r="K49" i="41"/>
  <c r="H49" i="41"/>
  <c r="E49" i="41"/>
  <c r="B49" i="41"/>
  <c r="W48" i="41"/>
  <c r="T48" i="41"/>
  <c r="Q48" i="41"/>
  <c r="N48" i="41"/>
  <c r="K48" i="41"/>
  <c r="H48" i="41"/>
  <c r="E48" i="41"/>
  <c r="B48" i="41"/>
  <c r="P46" i="41"/>
  <c r="M46" i="41"/>
  <c r="J46" i="41"/>
  <c r="G46" i="41"/>
  <c r="D46" i="41"/>
  <c r="P45" i="41"/>
  <c r="M45" i="41"/>
  <c r="J45" i="41"/>
  <c r="G45" i="41"/>
  <c r="D45" i="41"/>
  <c r="P44" i="41"/>
  <c r="M44" i="41"/>
  <c r="J44" i="41"/>
  <c r="G44" i="41"/>
  <c r="D44" i="41"/>
  <c r="P43" i="41"/>
  <c r="M43" i="41"/>
  <c r="J43" i="41"/>
  <c r="G43" i="41"/>
  <c r="D43" i="41"/>
  <c r="D42" i="41"/>
  <c r="D41" i="41"/>
  <c r="D37" i="41"/>
  <c r="W93" i="29" l="1"/>
  <c r="W95" i="29"/>
  <c r="V93" i="29"/>
  <c r="V95" i="29"/>
  <c r="V97" i="29"/>
  <c r="W97" i="29"/>
  <c r="Q20" i="43"/>
  <c r="Q19" i="43"/>
  <c r="Q18" i="43"/>
  <c r="P47" i="36" l="1"/>
  <c r="I47" i="36"/>
  <c r="P46" i="36"/>
  <c r="I46" i="36"/>
  <c r="P45" i="36"/>
  <c r="I45" i="36"/>
  <c r="P44" i="36"/>
  <c r="I44" i="36"/>
  <c r="P43" i="36"/>
  <c r="I43" i="36"/>
  <c r="K89" i="36" l="1"/>
  <c r="K91" i="36"/>
  <c r="K92" i="36"/>
  <c r="K93" i="36"/>
  <c r="K94" i="36"/>
  <c r="P48" i="18"/>
  <c r="N48" i="18" s="1"/>
  <c r="P47" i="18"/>
  <c r="O47" i="18"/>
  <c r="O48" i="18"/>
  <c r="O49" i="18"/>
  <c r="N49" i="18" s="1"/>
  <c r="O50" i="18"/>
  <c r="N50" i="18" s="1"/>
  <c r="O52" i="18"/>
  <c r="E48" i="18"/>
  <c r="E49" i="18"/>
  <c r="E50" i="18"/>
  <c r="E51" i="18"/>
  <c r="E52" i="18"/>
  <c r="E53" i="18"/>
  <c r="B49" i="18"/>
  <c r="B50" i="18"/>
  <c r="B51" i="18"/>
  <c r="B52" i="18"/>
  <c r="B53" i="18"/>
  <c r="B48" i="18"/>
  <c r="N53" i="18" l="1"/>
  <c r="N51" i="18"/>
  <c r="N47" i="18"/>
  <c r="O46" i="18"/>
  <c r="N46" i="18" s="1"/>
  <c r="G9" i="13" l="1"/>
  <c r="G8" i="13"/>
  <c r="F9" i="13"/>
  <c r="F8" i="13"/>
  <c r="K8" i="13"/>
  <c r="G47" i="18"/>
  <c r="F47" i="18"/>
  <c r="P46" i="18"/>
  <c r="H46" i="18"/>
  <c r="G46" i="18"/>
  <c r="J46" i="18"/>
  <c r="F45" i="18"/>
  <c r="O45" i="18"/>
  <c r="N45" i="18" s="1"/>
  <c r="P45" i="18"/>
  <c r="H45" i="18"/>
  <c r="E45" i="18"/>
  <c r="G45" i="18"/>
  <c r="P44" i="18"/>
  <c r="O44" i="18"/>
  <c r="N44" i="18"/>
  <c r="E44" i="18"/>
  <c r="G44" i="18"/>
  <c r="F44" i="18"/>
  <c r="E47" i="18" l="1"/>
  <c r="B47" i="18"/>
  <c r="B46" i="18"/>
  <c r="B45" i="18"/>
  <c r="B44" i="18"/>
  <c r="T9" i="13"/>
  <c r="T8" i="13"/>
  <c r="Q9" i="13"/>
  <c r="Q8" i="13"/>
  <c r="N9" i="13"/>
  <c r="N8" i="13"/>
  <c r="K9" i="13"/>
  <c r="H8" i="13"/>
  <c r="H9" i="13"/>
  <c r="E9" i="13"/>
  <c r="E8" i="13"/>
  <c r="B9" i="13"/>
  <c r="B8" i="13"/>
  <c r="V7" i="13"/>
  <c r="U7" i="13"/>
  <c r="S7" i="13"/>
  <c r="R7" i="13"/>
  <c r="P7" i="13"/>
  <c r="O7" i="13"/>
  <c r="M7" i="13"/>
  <c r="L7" i="13"/>
  <c r="J7" i="13"/>
  <c r="I7" i="13"/>
  <c r="G7" i="13"/>
  <c r="F7" i="13"/>
  <c r="D7" i="13"/>
  <c r="C7" i="13"/>
  <c r="S59" i="15"/>
  <c r="S58" i="15"/>
  <c r="S57" i="15"/>
  <c r="S56" i="15"/>
  <c r="G59" i="15"/>
  <c r="G58" i="15"/>
  <c r="G57" i="15"/>
  <c r="G56" i="15"/>
  <c r="X10" i="15"/>
  <c r="X9" i="15"/>
  <c r="X8" i="15"/>
  <c r="U10" i="15"/>
  <c r="U9" i="15"/>
  <c r="U8" i="15"/>
  <c r="Z7" i="15"/>
  <c r="Y7" i="15"/>
  <c r="W7" i="15"/>
  <c r="V7" i="15"/>
  <c r="T7" i="15"/>
  <c r="S7" i="15"/>
  <c r="R7" i="15"/>
  <c r="Q7" i="15"/>
  <c r="P7" i="15"/>
  <c r="O7" i="15"/>
  <c r="N7" i="15"/>
  <c r="M7" i="15"/>
  <c r="L7" i="15"/>
  <c r="K7" i="15"/>
  <c r="J7" i="15"/>
  <c r="I7" i="15"/>
  <c r="B7" i="13" l="1"/>
  <c r="E7" i="13"/>
  <c r="T7" i="13"/>
  <c r="Q7" i="13"/>
  <c r="N7" i="13"/>
  <c r="K7" i="13"/>
  <c r="H7" i="13"/>
  <c r="X7" i="15"/>
  <c r="U7" i="15"/>
  <c r="F10" i="15"/>
  <c r="H7" i="15"/>
  <c r="F9" i="15"/>
  <c r="F7" i="15" s="1"/>
  <c r="G7" i="15"/>
  <c r="K84" i="36" l="1"/>
  <c r="K88" i="36"/>
  <c r="K87" i="36"/>
  <c r="K86" i="36"/>
  <c r="K85" i="36"/>
  <c r="K77" i="36" l="1"/>
  <c r="K76" i="36"/>
  <c r="K75" i="36"/>
  <c r="K74" i="36"/>
  <c r="K73" i="36"/>
  <c r="K72" i="36"/>
  <c r="K71" i="36"/>
  <c r="K70" i="36"/>
  <c r="K69" i="36"/>
  <c r="K68" i="36"/>
  <c r="K67" i="36"/>
  <c r="K66" i="36"/>
  <c r="K65" i="36"/>
  <c r="K64" i="36"/>
  <c r="K63" i="36"/>
</calcChain>
</file>

<file path=xl/comments1.xml><?xml version="1.0" encoding="utf-8"?>
<comments xmlns="http://schemas.openxmlformats.org/spreadsheetml/2006/main">
  <authors>
    <author>bihoro026</author>
  </authors>
  <commentList>
    <comment ref="M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sharedStrings.xml><?xml version="1.0" encoding="utf-8"?>
<sst xmlns="http://schemas.openxmlformats.org/spreadsheetml/2006/main" count="4158" uniqueCount="1086">
  <si>
    <r>
      <t xml:space="preserve">         </t>
    </r>
    <r>
      <rPr>
        <sz val="5"/>
        <rFont val="ＭＳ 明朝"/>
        <family val="1"/>
        <charset val="128"/>
      </rPr>
      <t>校</t>
    </r>
  </si>
  <si>
    <r>
      <t xml:space="preserve">         </t>
    </r>
    <r>
      <rPr>
        <sz val="5"/>
        <rFont val="ＭＳ 明朝"/>
        <family val="1"/>
        <charset val="128"/>
      </rPr>
      <t>園</t>
    </r>
  </si>
  <si>
    <r>
      <t xml:space="preserve">           </t>
    </r>
    <r>
      <rPr>
        <sz val="5"/>
        <rFont val="ＭＳ 明朝"/>
        <family val="1"/>
        <charset val="128"/>
      </rPr>
      <t>人</t>
    </r>
  </si>
  <si>
    <t>　　　51　年</t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</si>
  <si>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</si>
  <si>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</si>
  <si>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</si>
  <si>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</si>
  <si>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</si>
  <si>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</si>
  <si>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</si>
  <si>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</si>
  <si>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</si>
  <si>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</si>
  <si>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</si>
  <si>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</si>
  <si>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２　年</t>
  </si>
  <si>
    <t>　　　３　年</t>
  </si>
  <si>
    <t>　　　４　年</t>
  </si>
  <si>
    <t>　　　５　年</t>
  </si>
  <si>
    <t>　　　６　年</t>
  </si>
  <si>
    <t>　　　７　年</t>
  </si>
  <si>
    <t>　　　８　年</t>
  </si>
  <si>
    <t xml:space="preserve">      10  年</t>
  </si>
  <si>
    <t xml:space="preserve">      11  年</t>
  </si>
  <si>
    <t xml:space="preserve">      12  年</t>
  </si>
  <si>
    <t xml:space="preserve">      13  年</t>
  </si>
  <si>
    <r>
      <t xml:space="preserve">         </t>
    </r>
    <r>
      <rPr>
        <sz val="5"/>
        <rFont val="ＭＳ 明朝"/>
        <family val="1"/>
        <charset val="128"/>
      </rPr>
      <t>人</t>
    </r>
  </si>
  <si>
    <t>総数</t>
  </si>
  <si>
    <t>単式</t>
  </si>
  <si>
    <t>複式</t>
  </si>
  <si>
    <r>
      <t xml:space="preserve">  </t>
    </r>
    <r>
      <rPr>
        <sz val="5"/>
        <rFont val="ＭＳ 明朝"/>
        <family val="1"/>
        <charset val="128"/>
      </rPr>
      <t>学級</t>
    </r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</si>
  <si>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</si>
  <si>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</t>
    </r>
    <r>
      <rPr>
        <sz val="5"/>
        <rFont val="ＭＳ 明朝"/>
        <family val="1"/>
        <charset val="128"/>
      </rPr>
      <t>人</t>
    </r>
  </si>
  <si>
    <t>美      幌</t>
  </si>
  <si>
    <t xml:space="preserve">  －</t>
  </si>
  <si>
    <t>総      数</t>
    <phoneticPr fontId="2"/>
  </si>
  <si>
    <t>旭</t>
    <phoneticPr fontId="2"/>
  </si>
  <si>
    <t>区　分</t>
    <phoneticPr fontId="2"/>
  </si>
  <si>
    <t>学　　級　　数</t>
    <phoneticPr fontId="2"/>
  </si>
  <si>
    <t>学年別児童数</t>
    <phoneticPr fontId="2"/>
  </si>
  <si>
    <t>学校数</t>
  </si>
  <si>
    <r>
      <t xml:space="preserve">    </t>
    </r>
    <r>
      <rPr>
        <sz val="5"/>
        <rFont val="ＭＳ 明朝"/>
        <family val="1"/>
        <charset val="128"/>
      </rPr>
      <t>学級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</si>
  <si>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</si>
  <si>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>１学年</t>
  </si>
  <si>
    <t>２学年</t>
  </si>
  <si>
    <t>３学年</t>
  </si>
  <si>
    <t>４学年</t>
  </si>
  <si>
    <t xml:space="preserve">   ＝各年５月１日現在  学校基本調査＝</t>
    <phoneticPr fontId="2"/>
  </si>
  <si>
    <t>　　　　　　　　 生　　　　　　　　　徒</t>
  </si>
  <si>
    <t xml:space="preserve">    －</t>
  </si>
  <si>
    <t xml:space="preserve"> 　　　　       数</t>
  </si>
  <si>
    <r>
      <t xml:space="preserve">      </t>
    </r>
    <r>
      <rPr>
        <sz val="5"/>
        <rFont val="ＭＳ 明朝"/>
        <family val="1"/>
        <charset val="128"/>
      </rPr>
      <t>学級</t>
    </r>
  </si>
  <si>
    <t xml:space="preserve">   －</t>
  </si>
  <si>
    <t>本務教員数</t>
  </si>
  <si>
    <r>
      <t xml:space="preserve">      </t>
    </r>
    <r>
      <rPr>
        <sz val="5"/>
        <rFont val="ＭＳ 明朝"/>
        <family val="1"/>
        <charset val="128"/>
      </rPr>
      <t>人</t>
    </r>
  </si>
  <si>
    <t>　　　　　　　人</t>
  </si>
  <si>
    <t xml:space="preserve">     51 年</t>
  </si>
  <si>
    <t xml:space="preserve">     52 年</t>
  </si>
  <si>
    <t xml:space="preserve">     53 年</t>
  </si>
  <si>
    <t xml:space="preserve">     54 年</t>
  </si>
  <si>
    <t xml:space="preserve">     55 年</t>
  </si>
  <si>
    <t xml:space="preserve">     56 年</t>
  </si>
  <si>
    <t xml:space="preserve">     57 年</t>
  </si>
  <si>
    <t xml:space="preserve">     58 年</t>
  </si>
  <si>
    <t xml:space="preserve">     59 年</t>
  </si>
  <si>
    <t xml:space="preserve">     60 年</t>
  </si>
  <si>
    <t xml:space="preserve">     61 年</t>
  </si>
  <si>
    <t xml:space="preserve">     62 年</t>
  </si>
  <si>
    <t xml:space="preserve">     63 年</t>
  </si>
  <si>
    <t xml:space="preserve">     ２ 年</t>
  </si>
  <si>
    <t xml:space="preserve">     ３ 年</t>
  </si>
  <si>
    <t xml:space="preserve">     ４ 年</t>
  </si>
  <si>
    <t xml:space="preserve">     ５ 年</t>
  </si>
  <si>
    <t xml:space="preserve">     ６ 年</t>
  </si>
  <si>
    <t xml:space="preserve">     ７ 年</t>
  </si>
  <si>
    <t xml:space="preserve">     ８ 年</t>
  </si>
  <si>
    <t xml:space="preserve">     10 年</t>
  </si>
  <si>
    <t xml:space="preserve">     11 年</t>
  </si>
  <si>
    <t xml:space="preserve">     12 年</t>
  </si>
  <si>
    <t xml:space="preserve">     13 年</t>
  </si>
  <si>
    <t>幼稚園数</t>
  </si>
  <si>
    <t>　 －</t>
  </si>
  <si>
    <t>就　　職　　者</t>
  </si>
  <si>
    <t>年　　次</t>
    <phoneticPr fontId="2"/>
  </si>
  <si>
    <t>園</t>
    <phoneticPr fontId="2"/>
  </si>
  <si>
    <t>本務教員数</t>
    <phoneticPr fontId="2"/>
  </si>
  <si>
    <t>幼稚園名</t>
    <phoneticPr fontId="2"/>
  </si>
  <si>
    <t>設置者別</t>
    <phoneticPr fontId="2"/>
  </si>
  <si>
    <t>校</t>
    <phoneticPr fontId="2"/>
  </si>
  <si>
    <t>年　次</t>
    <phoneticPr fontId="2"/>
  </si>
  <si>
    <t>総数</t>
    <phoneticPr fontId="2"/>
  </si>
  <si>
    <t>総　数</t>
    <phoneticPr fontId="2"/>
  </si>
  <si>
    <t>学級</t>
    <phoneticPr fontId="2"/>
  </si>
  <si>
    <t>教　　　員　　　数</t>
    <phoneticPr fontId="2"/>
  </si>
  <si>
    <t>学　　校　　数</t>
    <phoneticPr fontId="2"/>
  </si>
  <si>
    <t>学年別</t>
    <phoneticPr fontId="2"/>
  </si>
  <si>
    <t>学校数</t>
    <phoneticPr fontId="2"/>
  </si>
  <si>
    <t>年    次</t>
    <phoneticPr fontId="2"/>
  </si>
  <si>
    <t>人</t>
    <phoneticPr fontId="2"/>
  </si>
  <si>
    <t>男</t>
    <phoneticPr fontId="2"/>
  </si>
  <si>
    <t>女</t>
    <phoneticPr fontId="2"/>
  </si>
  <si>
    <t>総        数</t>
    <phoneticPr fontId="2"/>
  </si>
  <si>
    <t>学    級    別</t>
    <phoneticPr fontId="2"/>
  </si>
  <si>
    <t>本務職員数</t>
    <phoneticPr fontId="2"/>
  </si>
  <si>
    <t>学   級   数</t>
    <phoneticPr fontId="2"/>
  </si>
  <si>
    <t>男</t>
    <phoneticPr fontId="2"/>
  </si>
  <si>
    <t>本 務 教 員 数</t>
    <phoneticPr fontId="2"/>
  </si>
  <si>
    <t>年  　次</t>
    <phoneticPr fontId="2"/>
  </si>
  <si>
    <t xml:space="preserve">      15  年</t>
  </si>
  <si>
    <t xml:space="preserve">      16  年</t>
  </si>
  <si>
    <t xml:space="preserve">      17  年</t>
  </si>
  <si>
    <t xml:space="preserve">      18  年</t>
  </si>
  <si>
    <t>東     陽</t>
    <phoneticPr fontId="2"/>
  </si>
  <si>
    <t>５歳</t>
    <phoneticPr fontId="2"/>
  </si>
  <si>
    <t>４歳</t>
    <phoneticPr fontId="2"/>
  </si>
  <si>
    <t>３歳</t>
    <phoneticPr fontId="2"/>
  </si>
  <si>
    <t>園     児     数</t>
    <phoneticPr fontId="2"/>
  </si>
  <si>
    <t>女</t>
    <phoneticPr fontId="2"/>
  </si>
  <si>
    <t>２　学　年</t>
    <phoneticPr fontId="2"/>
  </si>
  <si>
    <t>１学年</t>
    <phoneticPr fontId="2"/>
  </si>
  <si>
    <t>２学年</t>
    <phoneticPr fontId="2"/>
  </si>
  <si>
    <t>３学年</t>
    <phoneticPr fontId="2"/>
  </si>
  <si>
    <t xml:space="preserve">    －</t>
    <phoneticPr fontId="2"/>
  </si>
  <si>
    <t>－</t>
  </si>
  <si>
    <t>幼　児　・　児　童　・　生　徒　数</t>
    <phoneticPr fontId="2"/>
  </si>
  <si>
    <t>高等学校</t>
    <phoneticPr fontId="2"/>
  </si>
  <si>
    <t>専修学校</t>
    <phoneticPr fontId="2"/>
  </si>
  <si>
    <t>各種学校</t>
    <phoneticPr fontId="2"/>
  </si>
  <si>
    <t>　　　16　年</t>
    <phoneticPr fontId="2"/>
  </si>
  <si>
    <t>　　　17　年</t>
    <phoneticPr fontId="2"/>
  </si>
  <si>
    <t>　　　18　年</t>
    <phoneticPr fontId="2"/>
  </si>
  <si>
    <t>特殊</t>
    <phoneticPr fontId="2"/>
  </si>
  <si>
    <t>４学年</t>
    <phoneticPr fontId="2"/>
  </si>
  <si>
    <t>５学年</t>
    <phoneticPr fontId="2"/>
  </si>
  <si>
    <t>６学年</t>
    <phoneticPr fontId="2"/>
  </si>
  <si>
    <t xml:space="preserve">   </t>
    <phoneticPr fontId="2"/>
  </si>
  <si>
    <t>単式</t>
    <phoneticPr fontId="2"/>
  </si>
  <si>
    <t>複式</t>
    <phoneticPr fontId="2"/>
  </si>
  <si>
    <t>本　務　教　員　数</t>
    <phoneticPr fontId="2"/>
  </si>
  <si>
    <t>学　　　　　　年　　　　　　別</t>
    <phoneticPr fontId="2"/>
  </si>
  <si>
    <t>総　　　　　　数</t>
    <phoneticPr fontId="2"/>
  </si>
  <si>
    <t>区      分</t>
    <phoneticPr fontId="2"/>
  </si>
  <si>
    <t>総数</t>
    <phoneticPr fontId="2"/>
  </si>
  <si>
    <t>特殊</t>
    <phoneticPr fontId="2"/>
  </si>
  <si>
    <t>男</t>
    <phoneticPr fontId="2"/>
  </si>
  <si>
    <t>女</t>
    <phoneticPr fontId="2"/>
  </si>
  <si>
    <t>１　学　年</t>
    <phoneticPr fontId="2"/>
  </si>
  <si>
    <t>美      幌</t>
    <phoneticPr fontId="2"/>
  </si>
  <si>
    <t>北</t>
    <phoneticPr fontId="2"/>
  </si>
  <si>
    <t>３　学　年</t>
    <phoneticPr fontId="2"/>
  </si>
  <si>
    <t>単　式</t>
    <phoneticPr fontId="2"/>
  </si>
  <si>
    <t>複　式</t>
    <phoneticPr fontId="2"/>
  </si>
  <si>
    <t>特　殊</t>
    <phoneticPr fontId="2"/>
  </si>
  <si>
    <t>総　　　　　　数</t>
    <rPh sb="7" eb="8">
      <t>スウ</t>
    </rPh>
    <phoneticPr fontId="2"/>
  </si>
  <si>
    <t>計</t>
    <phoneticPr fontId="2"/>
  </si>
  <si>
    <t xml:space="preserve">     17 年</t>
    <phoneticPr fontId="2"/>
  </si>
  <si>
    <t xml:space="preserve">  －</t>
    <phoneticPr fontId="2"/>
  </si>
  <si>
    <t>学  校  法  人</t>
    <phoneticPr fontId="2"/>
  </si>
  <si>
    <t>定　　時　　制</t>
    <rPh sb="6" eb="7">
      <t>セイ</t>
    </rPh>
    <phoneticPr fontId="2"/>
  </si>
  <si>
    <t>総            数</t>
    <phoneticPr fontId="2"/>
  </si>
  <si>
    <t>　　　　　　　　　　　　　進</t>
    <phoneticPr fontId="2"/>
  </si>
  <si>
    <t>　　　　　　学　　　　　　　　　　　　者</t>
    <phoneticPr fontId="2"/>
  </si>
  <si>
    <t>年　　次</t>
    <phoneticPr fontId="2"/>
  </si>
  <si>
    <t>全　　日　　制</t>
    <phoneticPr fontId="2"/>
  </si>
  <si>
    <t>高　　専　　等</t>
    <phoneticPr fontId="2"/>
  </si>
  <si>
    <t>計</t>
    <phoneticPr fontId="2"/>
  </si>
  <si>
    <t>総　数</t>
    <phoneticPr fontId="2"/>
  </si>
  <si>
    <t>男</t>
    <phoneticPr fontId="2"/>
  </si>
  <si>
    <t>女</t>
    <phoneticPr fontId="2"/>
  </si>
  <si>
    <t>人</t>
    <phoneticPr fontId="2"/>
  </si>
  <si>
    <t>　　　16　年</t>
    <phoneticPr fontId="2"/>
  </si>
  <si>
    <t>　　　17　年</t>
    <phoneticPr fontId="2"/>
  </si>
  <si>
    <t>　　　18　年</t>
    <phoneticPr fontId="2"/>
  </si>
  <si>
    <t>無　　業　　者</t>
    <rPh sb="0" eb="1">
      <t>ム</t>
    </rPh>
    <rPh sb="3" eb="4">
      <t>ギョウ</t>
    </rPh>
    <rPh sb="6" eb="7">
      <t>シャ</t>
    </rPh>
    <phoneticPr fontId="2"/>
  </si>
  <si>
    <t>そ　　の　　他</t>
    <rPh sb="6" eb="7">
      <t>タ</t>
    </rPh>
    <phoneticPr fontId="2"/>
  </si>
  <si>
    <t>（死亡・不詳）</t>
    <rPh sb="1" eb="3">
      <t>シボウ</t>
    </rPh>
    <rPh sb="4" eb="6">
      <t>フショウ</t>
    </rPh>
    <phoneticPr fontId="2"/>
  </si>
  <si>
    <t>進学率</t>
    <rPh sb="0" eb="3">
      <t>シンガクリツ</t>
    </rPh>
    <phoneticPr fontId="2"/>
  </si>
  <si>
    <t>就職率</t>
    <rPh sb="0" eb="3">
      <t>シュウショクリツ</t>
    </rPh>
    <phoneticPr fontId="2"/>
  </si>
  <si>
    <t xml:space="preserve">       ％</t>
    <phoneticPr fontId="2"/>
  </si>
  <si>
    <t xml:space="preserve">     ％</t>
    <phoneticPr fontId="2"/>
  </si>
  <si>
    <t xml:space="preserve">   －</t>
    <phoneticPr fontId="2"/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</si>
  <si>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</si>
  <si>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</si>
  <si>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</si>
  <si>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</si>
  <si>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　務</t>
    <rPh sb="0" eb="1">
      <t>コウ</t>
    </rPh>
    <rPh sb="2" eb="3">
      <t>ツトム</t>
    </rPh>
    <phoneticPr fontId="2"/>
  </si>
  <si>
    <t>分類不能</t>
    <rPh sb="0" eb="2">
      <t>ブンルイ</t>
    </rPh>
    <rPh sb="2" eb="4">
      <t>フノウ</t>
    </rPh>
    <phoneticPr fontId="2"/>
  </si>
  <si>
    <t>金融・保険</t>
    <rPh sb="0" eb="2">
      <t>キンユウ</t>
    </rPh>
    <rPh sb="3" eb="5">
      <t>ホケン</t>
    </rPh>
    <phoneticPr fontId="2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</si>
  <si>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"/>
  </si>
  <si>
    <t>電気・ガス</t>
    <rPh sb="0" eb="2">
      <t>デンキ</t>
    </rPh>
    <phoneticPr fontId="2"/>
  </si>
  <si>
    <t>入学定員</t>
    <rPh sb="2" eb="3">
      <t>サダム</t>
    </rPh>
    <rPh sb="3" eb="4">
      <t>イン</t>
    </rPh>
    <phoneticPr fontId="2"/>
  </si>
  <si>
    <t>昭和　50　年</t>
    <rPh sb="0" eb="2">
      <t>ショウワ</t>
    </rPh>
    <phoneticPr fontId="2"/>
  </si>
  <si>
    <t xml:space="preserve">      19  年</t>
  </si>
  <si>
    <t>幼稚園</t>
    <phoneticPr fontId="2"/>
  </si>
  <si>
    <t>昭和50年</t>
    <rPh sb="0" eb="2">
      <t>ショウワ</t>
    </rPh>
    <phoneticPr fontId="2"/>
  </si>
  <si>
    <t>小学校</t>
    <phoneticPr fontId="2"/>
  </si>
  <si>
    <t>中学校</t>
    <phoneticPr fontId="2"/>
  </si>
  <si>
    <t>　　51年</t>
    <phoneticPr fontId="2"/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</si>
  <si>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</si>
  <si>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</si>
  <si>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</si>
  <si>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</si>
  <si>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</si>
  <si>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</si>
  <si>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</si>
  <si>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</si>
  <si>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</si>
  <si>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</si>
  <si>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</si>
  <si>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</si>
  <si>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　　２年</t>
    <phoneticPr fontId="2"/>
  </si>
  <si>
    <t>　　３年</t>
  </si>
  <si>
    <t>　　４年</t>
  </si>
  <si>
    <t>　　５年</t>
  </si>
  <si>
    <t>　　６年</t>
  </si>
  <si>
    <t>　　７年</t>
  </si>
  <si>
    <t>　　８年</t>
  </si>
  <si>
    <t xml:space="preserve">    10年</t>
    <phoneticPr fontId="2"/>
  </si>
  <si>
    <t xml:space="preserve">    11年</t>
  </si>
  <si>
    <t xml:space="preserve">    12年</t>
  </si>
  <si>
    <t xml:space="preserve">    13年</t>
  </si>
  <si>
    <t xml:space="preserve">    15年</t>
  </si>
  <si>
    <t xml:space="preserve">    16年</t>
  </si>
  <si>
    <t xml:space="preserve">    17年</t>
  </si>
  <si>
    <t xml:space="preserve">    18年</t>
  </si>
  <si>
    <t>昭和 50 年</t>
    <rPh sb="0" eb="2">
      <t>ショウワ</t>
    </rPh>
    <phoneticPr fontId="2"/>
  </si>
  <si>
    <t>　美幌町字栄町１丁目</t>
    <rPh sb="1" eb="4">
      <t>ビホロチョウ</t>
    </rPh>
    <rPh sb="4" eb="5">
      <t>アザ</t>
    </rPh>
    <phoneticPr fontId="2"/>
  </si>
  <si>
    <t>　　　56　年</t>
    <phoneticPr fontId="2"/>
  </si>
  <si>
    <t xml:space="preserve"> 　－</t>
    <phoneticPr fontId="2"/>
  </si>
  <si>
    <t>　　　15　年</t>
    <phoneticPr fontId="2"/>
  </si>
  <si>
    <t>年　　次</t>
    <phoneticPr fontId="2"/>
  </si>
  <si>
    <t>人</t>
    <phoneticPr fontId="2"/>
  </si>
  <si>
    <t>農　林水産業</t>
    <rPh sb="0" eb="1">
      <t>ノウ</t>
    </rPh>
    <rPh sb="2" eb="3">
      <t>ハヤシ</t>
    </rPh>
    <rPh sb="3" eb="6">
      <t>スイサンギョウ</t>
    </rPh>
    <phoneticPr fontId="2"/>
  </si>
  <si>
    <t>鉱　業</t>
    <rPh sb="0" eb="1">
      <t>コウ</t>
    </rPh>
    <rPh sb="2" eb="3">
      <t>ギョウ</t>
    </rPh>
    <phoneticPr fontId="2"/>
  </si>
  <si>
    <t>卸　・小売業</t>
    <rPh sb="0" eb="1">
      <t>オロシ</t>
    </rPh>
    <rPh sb="3" eb="6">
      <t>コウリギョウ</t>
    </rPh>
    <phoneticPr fontId="2"/>
  </si>
  <si>
    <t>運　輸通信業</t>
    <rPh sb="0" eb="1">
      <t>ウン</t>
    </rPh>
    <rPh sb="2" eb="3">
      <t>ユ</t>
    </rPh>
    <rPh sb="3" eb="5">
      <t>ツウシン</t>
    </rPh>
    <rPh sb="5" eb="6">
      <t>ギョウ</t>
    </rPh>
    <phoneticPr fontId="2"/>
  </si>
  <si>
    <t>水道業</t>
    <rPh sb="0" eb="1">
      <t>ミズ</t>
    </rPh>
    <rPh sb="1" eb="2">
      <t>ミチ</t>
    </rPh>
    <rPh sb="2" eb="3">
      <t>ギョウ</t>
    </rPh>
    <phoneticPr fontId="2"/>
  </si>
  <si>
    <t>－</t>
    <phoneticPr fontId="2"/>
  </si>
  <si>
    <t>－</t>
    <phoneticPr fontId="2"/>
  </si>
  <si>
    <t>　　　　－</t>
    <phoneticPr fontId="2"/>
  </si>
  <si>
    <t>昭和 50 年</t>
    <rPh sb="0" eb="1">
      <t>アキラ</t>
    </rPh>
    <rPh sb="1" eb="2">
      <t>ワ</t>
    </rPh>
    <phoneticPr fontId="2"/>
  </si>
  <si>
    <t>　　 51 年</t>
    <phoneticPr fontId="2"/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</si>
  <si>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</si>
  <si>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</si>
  <si>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</si>
  <si>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</si>
  <si>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</si>
  <si>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</si>
  <si>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</si>
  <si>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</si>
  <si>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</si>
  <si>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</si>
  <si>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</si>
  <si>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</si>
  <si>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　　 ２ 年</t>
    <phoneticPr fontId="2"/>
  </si>
  <si>
    <t>　　 ３ 年</t>
  </si>
  <si>
    <t>　　 ４ 年</t>
  </si>
  <si>
    <t>　　 ５ 年</t>
  </si>
  <si>
    <t>　　 ６ 年</t>
  </si>
  <si>
    <t>　　 ７ 年</t>
  </si>
  <si>
    <t>　　 ８ 年</t>
  </si>
  <si>
    <t>　　 10 年</t>
    <phoneticPr fontId="2"/>
  </si>
  <si>
    <t>　　 11 年</t>
  </si>
  <si>
    <t>　　 12 年</t>
  </si>
  <si>
    <t>　　 13 年</t>
  </si>
  <si>
    <t>　　 15 年</t>
  </si>
  <si>
    <t>　　 16 年</t>
  </si>
  <si>
    <t>　　 17 年</t>
  </si>
  <si>
    <t>　　 18 年</t>
  </si>
  <si>
    <r>
      <t>　＝各年５月１日現在　学校基本調査</t>
    </r>
    <r>
      <rPr>
        <sz val="10.5"/>
        <rFont val="ＭＳ 明朝"/>
        <family val="1"/>
        <charset val="128"/>
      </rPr>
      <t>＝</t>
    </r>
    <phoneticPr fontId="2"/>
  </si>
  <si>
    <t xml:space="preserve"> 美幌高等学校 </t>
    <rPh sb="4" eb="5">
      <t>トウ</t>
    </rPh>
    <rPh sb="5" eb="7">
      <t>ガッコウ</t>
    </rPh>
    <phoneticPr fontId="2"/>
  </si>
  <si>
    <t>　 　51 年</t>
    <phoneticPr fontId="2"/>
  </si>
  <si>
    <t>　 　52 年</t>
  </si>
  <si>
    <t>　 　53 年</t>
  </si>
  <si>
    <t>　 　54 年</t>
  </si>
  <si>
    <t>　 　55 年</t>
  </si>
  <si>
    <t>　 　56 年</t>
  </si>
  <si>
    <t>　 　57 年</t>
  </si>
  <si>
    <t>　 　58 年</t>
  </si>
  <si>
    <t>　 　59 年</t>
  </si>
  <si>
    <t>　 　60 年</t>
  </si>
  <si>
    <t>　 　61 年</t>
  </si>
  <si>
    <t>　 　62 年</t>
  </si>
  <si>
    <t>　 　63 年</t>
  </si>
  <si>
    <t>　　 ２ 年</t>
    <phoneticPr fontId="2"/>
  </si>
  <si>
    <t xml:space="preserve">     10 年</t>
    <phoneticPr fontId="2"/>
  </si>
  <si>
    <t xml:space="preserve">     15 年</t>
  </si>
  <si>
    <t xml:space="preserve">     16 年</t>
  </si>
  <si>
    <t xml:space="preserve">     17 年</t>
  </si>
  <si>
    <t xml:space="preserve">     18 年</t>
  </si>
  <si>
    <t>就 職 進 学 者</t>
    <rPh sb="0" eb="1">
      <t>シュウ</t>
    </rPh>
    <rPh sb="2" eb="3">
      <t>ショク</t>
    </rPh>
    <rPh sb="4" eb="5">
      <t>ススム</t>
    </rPh>
    <rPh sb="6" eb="7">
      <t>ガク</t>
    </rPh>
    <rPh sb="8" eb="9">
      <t>シャ</t>
    </rPh>
    <phoneticPr fontId="2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</si>
  <si>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2"/>
  </si>
  <si>
    <t xml:space="preserve">     ･･･</t>
  </si>
  <si>
    <t>－</t>
    <phoneticPr fontId="2"/>
  </si>
  <si>
    <r>
      <t xml:space="preserve"> ＝各年５月１日現在</t>
    </r>
    <r>
      <rPr>
        <sz val="10.5"/>
        <rFont val="ＭＳ 明朝"/>
        <family val="1"/>
        <charset val="128"/>
      </rPr>
      <t>＝</t>
    </r>
    <phoneticPr fontId="2"/>
  </si>
  <si>
    <t>　 －</t>
    <phoneticPr fontId="2"/>
  </si>
  <si>
    <t>　－</t>
  </si>
  <si>
    <t>所在地</t>
    <rPh sb="0" eb="3">
      <t>ショザイチ</t>
    </rPh>
    <phoneticPr fontId="2"/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</si>
  <si>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</si>
  <si>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</si>
  <si>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</si>
  <si>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</si>
  <si>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</si>
  <si>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</si>
  <si>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</si>
  <si>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</si>
  <si>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</si>
  <si>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</si>
  <si>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</si>
  <si>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</si>
  <si>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</si>
  <si>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</si>
  <si>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</si>
  <si>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</si>
  <si>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</si>
  <si>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</si>
  <si>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</si>
  <si>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</si>
  <si>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</si>
  <si>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</si>
  <si>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</si>
  <si>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</si>
  <si>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</si>
  <si>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r>
      <t xml:space="preserve">           </t>
    </r>
    <r>
      <rPr>
        <sz val="5"/>
        <rFont val="ＭＳ 明朝"/>
        <family val="1"/>
        <charset val="128"/>
      </rPr>
      <t>冊</t>
    </r>
  </si>
  <si>
    <t>昭和 50 年度</t>
    <rPh sb="0" eb="2">
      <t>ショウワ</t>
    </rPh>
    <phoneticPr fontId="2"/>
  </si>
  <si>
    <t>　 　３ 年</t>
  </si>
  <si>
    <t>　 　４ 年</t>
  </si>
  <si>
    <t>　 　５ 年</t>
  </si>
  <si>
    <t>　 　６ 年</t>
  </si>
  <si>
    <t>　 　７ 年</t>
  </si>
  <si>
    <t>　 　８ 年</t>
  </si>
  <si>
    <t>和　室　Ｂ</t>
    <phoneticPr fontId="2"/>
  </si>
  <si>
    <t>公用</t>
    <phoneticPr fontId="2"/>
  </si>
  <si>
    <t>件</t>
    <phoneticPr fontId="2"/>
  </si>
  <si>
    <r>
      <t xml:space="preserve">   </t>
    </r>
    <r>
      <rPr>
        <sz val="5"/>
        <rFont val="ＭＳ 明朝"/>
        <family val="1"/>
        <charset val="128"/>
      </rPr>
      <t>件</t>
    </r>
  </si>
  <si>
    <r>
      <t xml:space="preserve">       </t>
    </r>
    <r>
      <rPr>
        <sz val="5"/>
        <rFont val="ＭＳ 明朝"/>
        <family val="1"/>
        <charset val="128"/>
      </rPr>
      <t>件</t>
    </r>
  </si>
  <si>
    <t>　 　２ 年</t>
    <phoneticPr fontId="2"/>
  </si>
  <si>
    <t>件数</t>
  </si>
  <si>
    <t>式　  典</t>
    <phoneticPr fontId="2"/>
  </si>
  <si>
    <t>祝　賀　会</t>
    <phoneticPr fontId="2"/>
  </si>
  <si>
    <t>会　  議</t>
    <phoneticPr fontId="2"/>
  </si>
  <si>
    <t>結　婚　式</t>
    <phoneticPr fontId="2"/>
  </si>
  <si>
    <t>そ　の　他</t>
    <phoneticPr fontId="2"/>
  </si>
  <si>
    <t>人員</t>
    <phoneticPr fontId="2"/>
  </si>
  <si>
    <t xml:space="preserve"> －</t>
  </si>
  <si>
    <t>吹　奏　楽</t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</si>
  <si>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</si>
  <si>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</si>
  <si>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 xml:space="preserve"> 人員</t>
    <phoneticPr fontId="2"/>
  </si>
  <si>
    <t>人員</t>
    <rPh sb="0" eb="1">
      <t>ジン</t>
    </rPh>
    <phoneticPr fontId="2"/>
  </si>
  <si>
    <t xml:space="preserve"> －</t>
    <phoneticPr fontId="2"/>
  </si>
  <si>
    <t>団体数</t>
  </si>
  <si>
    <r>
      <t xml:space="preserve">  </t>
    </r>
    <r>
      <rPr>
        <sz val="5"/>
        <rFont val="ＭＳ 明朝"/>
        <family val="1"/>
        <charset val="128"/>
      </rPr>
      <t>団体</t>
    </r>
  </si>
  <si>
    <r>
      <t xml:space="preserve">      </t>
    </r>
    <r>
      <rPr>
        <sz val="5"/>
        <rFont val="ＭＳ 明朝"/>
        <family val="1"/>
        <charset val="128"/>
      </rPr>
      <t>団体</t>
    </r>
  </si>
  <si>
    <t>資料：　教育委員会スポーツ振興グループ</t>
  </si>
  <si>
    <t>個　　　　人</t>
    <rPh sb="0" eb="1">
      <t>コ</t>
    </rPh>
    <rPh sb="5" eb="6">
      <t>ジン</t>
    </rPh>
    <phoneticPr fontId="2"/>
  </si>
  <si>
    <t>件</t>
    <rPh sb="0" eb="1">
      <t>ケン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</si>
  <si>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</si>
  <si>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</si>
  <si>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集会室</t>
  </si>
  <si>
    <t>会議室</t>
  </si>
  <si>
    <t>研修室</t>
  </si>
  <si>
    <t>調理室</t>
  </si>
  <si>
    <t>ﾎﾞﾗﾝﾃｨｱ</t>
  </si>
  <si>
    <t>農業実習施設</t>
  </si>
  <si>
    <t>　　　 　－</t>
  </si>
  <si>
    <t>合    計</t>
    <phoneticPr fontId="2"/>
  </si>
  <si>
    <r>
      <t xml:space="preserve">             </t>
    </r>
    <r>
      <rPr>
        <sz val="5"/>
        <rFont val="ＭＳ 明朝"/>
        <family val="1"/>
        <charset val="128"/>
      </rPr>
      <t>人</t>
    </r>
  </si>
  <si>
    <r>
      <t xml:space="preserve">               </t>
    </r>
    <r>
      <rPr>
        <sz val="5"/>
        <rFont val="ＭＳ 明朝"/>
        <family val="1"/>
        <charset val="128"/>
      </rPr>
      <t>人</t>
    </r>
  </si>
  <si>
    <t xml:space="preserve">         －</t>
    <phoneticPr fontId="2"/>
  </si>
  <si>
    <t>（注）　ターミナル物産センターは、昭和６０年１２月から平成１３年６月まで交通ターミナル、</t>
    <rPh sb="1" eb="2">
      <t>チュウ</t>
    </rPh>
    <rPh sb="9" eb="11">
      <t>ブッサン</t>
    </rPh>
    <rPh sb="17" eb="19">
      <t>ショウワ</t>
    </rPh>
    <rPh sb="21" eb="22">
      <t>ネン</t>
    </rPh>
    <rPh sb="24" eb="25">
      <t>ガツ</t>
    </rPh>
    <rPh sb="27" eb="29">
      <t>ヘイセイ</t>
    </rPh>
    <rPh sb="31" eb="32">
      <t>ネン</t>
    </rPh>
    <rPh sb="33" eb="34">
      <t>ガツ</t>
    </rPh>
    <rPh sb="36" eb="38">
      <t>コウツウ</t>
    </rPh>
    <phoneticPr fontId="2"/>
  </si>
  <si>
    <t>大研修室</t>
  </si>
  <si>
    <t>研修室(1)</t>
  </si>
  <si>
    <t>研修室(2)</t>
  </si>
  <si>
    <t>研修室(3)</t>
  </si>
  <si>
    <t>研修室(4)</t>
  </si>
  <si>
    <t>平成 13 年</t>
  </si>
  <si>
    <t>木工芸室</t>
  </si>
  <si>
    <t>手工芸室</t>
  </si>
  <si>
    <t>年   次</t>
    <phoneticPr fontId="2"/>
  </si>
  <si>
    <r>
      <t>　　　　</t>
    </r>
    <r>
      <rPr>
        <sz val="5"/>
        <rFont val="ＭＳ 明朝"/>
        <family val="1"/>
        <charset val="128"/>
      </rPr>
      <t>人</t>
    </r>
  </si>
  <si>
    <r>
      <t xml:space="preserve">        </t>
    </r>
    <r>
      <rPr>
        <sz val="5"/>
        <rFont val="ＭＳ 明朝"/>
        <family val="1"/>
        <charset val="128"/>
      </rPr>
      <t>人</t>
    </r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</si>
  <si>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</si>
  <si>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</si>
  <si>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Ｓ40</t>
    <phoneticPr fontId="2"/>
  </si>
  <si>
    <t>Ｓ45</t>
    <phoneticPr fontId="2"/>
  </si>
  <si>
    <t>Ｓ50</t>
    <phoneticPr fontId="2"/>
  </si>
  <si>
    <t>Ｓ55</t>
    <phoneticPr fontId="2"/>
  </si>
  <si>
    <t>Ｓ60</t>
    <phoneticPr fontId="2"/>
  </si>
  <si>
    <t>Ｈ２</t>
    <phoneticPr fontId="2"/>
  </si>
  <si>
    <t>Ｈ７</t>
    <phoneticPr fontId="2"/>
  </si>
  <si>
    <t>Ｈ12</t>
    <phoneticPr fontId="2"/>
  </si>
  <si>
    <t>Ｈ17</t>
    <phoneticPr fontId="2"/>
  </si>
  <si>
    <t>平成 元 年</t>
    <phoneticPr fontId="2"/>
  </si>
  <si>
    <t>平成 ９ 年</t>
    <phoneticPr fontId="2"/>
  </si>
  <si>
    <t>　　 20 年</t>
  </si>
  <si>
    <t>　　 21 年</t>
  </si>
  <si>
    <t>　　 22 年</t>
  </si>
  <si>
    <t>　　 23 年</t>
  </si>
  <si>
    <t>　　 24 年</t>
  </si>
  <si>
    <t>　　　20　年</t>
  </si>
  <si>
    <t>　　　21　年</t>
  </si>
  <si>
    <t>　　　22　年</t>
  </si>
  <si>
    <t>　　　23　年</t>
  </si>
  <si>
    <t>　　　24　年</t>
  </si>
  <si>
    <t>平成  元　年</t>
    <phoneticPr fontId="2"/>
  </si>
  <si>
    <t>平成  ９　年</t>
    <phoneticPr fontId="2"/>
  </si>
  <si>
    <t>平成　元　年</t>
    <phoneticPr fontId="2"/>
  </si>
  <si>
    <t>平成　９　年</t>
    <phoneticPr fontId="2"/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</si>
  <si>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</si>
  <si>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</si>
  <si>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</si>
  <si>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</si>
  <si>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      24  年</t>
  </si>
  <si>
    <t>－</t>
    <phoneticPr fontId="2"/>
  </si>
  <si>
    <t xml:space="preserve">    20年</t>
  </si>
  <si>
    <t xml:space="preserve">    21年</t>
  </si>
  <si>
    <t xml:space="preserve">    22年</t>
  </si>
  <si>
    <t xml:space="preserve">    23年</t>
  </si>
  <si>
    <t xml:space="preserve">    24年</t>
  </si>
  <si>
    <t>平成元年</t>
    <phoneticPr fontId="2"/>
  </si>
  <si>
    <t>平成９年</t>
    <phoneticPr fontId="2"/>
  </si>
  <si>
    <t>　　　　－</t>
  </si>
  <si>
    <t>普通科</t>
    <rPh sb="0" eb="3">
      <t>フツウカ</t>
    </rPh>
    <phoneticPr fontId="2"/>
  </si>
  <si>
    <t>人</t>
    <phoneticPr fontId="2"/>
  </si>
  <si>
    <t>(全日制)</t>
    <rPh sb="1" eb="4">
      <t>ゼンニチセイ</t>
    </rPh>
    <phoneticPr fontId="2"/>
  </si>
  <si>
    <t>生活環境
科学科</t>
    <rPh sb="0" eb="2">
      <t>セイカツ</t>
    </rPh>
    <rPh sb="2" eb="4">
      <t>カンキョウ</t>
    </rPh>
    <rPh sb="5" eb="8">
      <t>カガクカ</t>
    </rPh>
    <phoneticPr fontId="2"/>
  </si>
  <si>
    <t>地域資源
応用科</t>
    <rPh sb="0" eb="2">
      <t>チイキ</t>
    </rPh>
    <rPh sb="2" eb="4">
      <t>シゲン</t>
    </rPh>
    <rPh sb="5" eb="8">
      <t>オウヨウカ</t>
    </rPh>
    <phoneticPr fontId="2"/>
  </si>
  <si>
    <t>計</t>
    <rPh sb="0" eb="1">
      <t>ケイ</t>
    </rPh>
    <phoneticPr fontId="2"/>
  </si>
  <si>
    <t xml:space="preserve">     20 年</t>
  </si>
  <si>
    <t xml:space="preserve">     21 年</t>
  </si>
  <si>
    <t xml:space="preserve">     22 年</t>
  </si>
  <si>
    <t xml:space="preserve">     23 年</t>
  </si>
  <si>
    <t xml:space="preserve">     24 年</t>
  </si>
  <si>
    <t>Ｈ22</t>
    <phoneticPr fontId="2"/>
  </si>
  <si>
    <t>児　　童数</t>
    <rPh sb="0" eb="1">
      <t>コ</t>
    </rPh>
    <rPh sb="3" eb="4">
      <t>ワラベ</t>
    </rPh>
    <rPh sb="4" eb="5">
      <t>スウ</t>
    </rPh>
    <phoneticPr fontId="2"/>
  </si>
  <si>
    <t>生徒数</t>
    <rPh sb="0" eb="3">
      <t>セイトスウ</t>
    </rPh>
    <phoneticPr fontId="2"/>
  </si>
  <si>
    <t>平成 元 年</t>
    <phoneticPr fontId="2"/>
  </si>
  <si>
    <t>（注）　専修学校等入学者とは、専修学校、各種学校及び公共職業能力開発施設等に入学した者をい</t>
    <rPh sb="4" eb="6">
      <t>センシュウ</t>
    </rPh>
    <rPh sb="6" eb="8">
      <t>ガッコウ</t>
    </rPh>
    <rPh sb="8" eb="9">
      <t>トウ</t>
    </rPh>
    <rPh sb="9" eb="11">
      <t>ニュウガク</t>
    </rPh>
    <rPh sb="11" eb="12">
      <t>シャ</t>
    </rPh>
    <rPh sb="15" eb="17">
      <t>センシュウ</t>
    </rPh>
    <rPh sb="17" eb="19">
      <t>ガッコウ</t>
    </rPh>
    <rPh sb="20" eb="22">
      <t>カクシュ</t>
    </rPh>
    <rPh sb="22" eb="24">
      <t>ガッコウ</t>
    </rPh>
    <rPh sb="24" eb="25">
      <t>オヨ</t>
    </rPh>
    <rPh sb="26" eb="28">
      <t>コウキョウ</t>
    </rPh>
    <rPh sb="28" eb="30">
      <t>ショクギョウ</t>
    </rPh>
    <rPh sb="30" eb="32">
      <t>ノウリョク</t>
    </rPh>
    <rPh sb="32" eb="34">
      <t>カイハツ</t>
    </rPh>
    <rPh sb="34" eb="36">
      <t>シセツ</t>
    </rPh>
    <rPh sb="36" eb="37">
      <t>トウ</t>
    </rPh>
    <rPh sb="38" eb="40">
      <t>ニュウガク</t>
    </rPh>
    <rPh sb="42" eb="43">
      <t>モノ</t>
    </rPh>
    <phoneticPr fontId="2"/>
  </si>
  <si>
    <t>う。</t>
    <phoneticPr fontId="2"/>
  </si>
  <si>
    <t>（注）　昭和５０年の無業者は、専修学校等等入学者に含む。</t>
    <rPh sb="1" eb="2">
      <t>チュウ</t>
    </rPh>
    <rPh sb="15" eb="17">
      <t>センシュウ</t>
    </rPh>
    <rPh sb="17" eb="19">
      <t>ガッコウ</t>
    </rPh>
    <rPh sb="19" eb="20">
      <t>トウ</t>
    </rPh>
    <phoneticPr fontId="2"/>
  </si>
  <si>
    <t xml:space="preserve">     20 年度</t>
  </si>
  <si>
    <t xml:space="preserve">     21 年度</t>
  </si>
  <si>
    <t xml:space="preserve">     22 年度</t>
  </si>
  <si>
    <t xml:space="preserve">     23 年度</t>
  </si>
  <si>
    <t>一般</t>
    <phoneticPr fontId="2"/>
  </si>
  <si>
    <t>昭和51年</t>
    <phoneticPr fontId="2"/>
  </si>
  <si>
    <t>集会</t>
    <rPh sb="0" eb="2">
      <t>シュウカイ</t>
    </rPh>
    <phoneticPr fontId="2"/>
  </si>
  <si>
    <t>文化</t>
    <rPh sb="0" eb="2">
      <t>ブンカ</t>
    </rPh>
    <phoneticPr fontId="2"/>
  </si>
  <si>
    <t xml:space="preserve">        20  年</t>
  </si>
  <si>
    <t xml:space="preserve">        21  年</t>
  </si>
  <si>
    <t xml:space="preserve">        22  年</t>
  </si>
  <si>
    <t xml:space="preserve">        23  年</t>
  </si>
  <si>
    <t xml:space="preserve">        24  年</t>
  </si>
  <si>
    <t>営業日数</t>
    <rPh sb="0" eb="2">
      <t>エイギョウ</t>
    </rPh>
    <rPh sb="2" eb="4">
      <t>ニッスウ</t>
    </rPh>
    <phoneticPr fontId="2"/>
  </si>
  <si>
    <t>小計</t>
    <rPh sb="0" eb="2">
      <t>ショウケイ</t>
    </rPh>
    <phoneticPr fontId="2"/>
  </si>
  <si>
    <t>土曜券</t>
    <rPh sb="0" eb="2">
      <t>ドヨウ</t>
    </rPh>
    <rPh sb="2" eb="3">
      <t>ケン</t>
    </rPh>
    <phoneticPr fontId="2"/>
  </si>
  <si>
    <t>自衛隊
訓練</t>
    <rPh sb="0" eb="3">
      <t>ジエイタイ</t>
    </rPh>
    <rPh sb="4" eb="5">
      <t>クン</t>
    </rPh>
    <rPh sb="5" eb="6">
      <t>ネリ</t>
    </rPh>
    <phoneticPr fontId="2"/>
  </si>
  <si>
    <t>指導者</t>
    <rPh sb="0" eb="3">
      <t>シドウシャ</t>
    </rPh>
    <phoneticPr fontId="2"/>
  </si>
  <si>
    <t>利用者計</t>
    <rPh sb="0" eb="3">
      <t>リヨウシャ</t>
    </rPh>
    <rPh sb="3" eb="4">
      <t>ケイ</t>
    </rPh>
    <phoneticPr fontId="2"/>
  </si>
  <si>
    <t>教育利用実績（利用者計の内数）</t>
    <rPh sb="0" eb="2">
      <t>キョウイク</t>
    </rPh>
    <rPh sb="2" eb="4">
      <t>リヨウ</t>
    </rPh>
    <rPh sb="4" eb="6">
      <t>ジッセキ</t>
    </rPh>
    <phoneticPr fontId="2"/>
  </si>
  <si>
    <t>大人</t>
    <rPh sb="0" eb="2">
      <t>オトナ</t>
    </rPh>
    <phoneticPr fontId="2"/>
  </si>
  <si>
    <t>小人</t>
    <rPh sb="0" eb="1">
      <t>コ</t>
    </rPh>
    <rPh sb="1" eb="2">
      <t>ビト</t>
    </rPh>
    <phoneticPr fontId="2"/>
  </si>
  <si>
    <t>スキー授業</t>
    <rPh sb="3" eb="5">
      <t>ジュギョウ</t>
    </rPh>
    <phoneticPr fontId="2"/>
  </si>
  <si>
    <t>各教室・少年団等</t>
    <rPh sb="0" eb="3">
      <t>カクキョウシツ</t>
    </rPh>
    <rPh sb="4" eb="7">
      <t>ショウネンダン</t>
    </rPh>
    <rPh sb="7" eb="8">
      <t>トウ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</si>
  <si>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</si>
  <si>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</si>
  <si>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千円</t>
    <rPh sb="0" eb="2">
      <t>センエン</t>
    </rPh>
    <phoneticPr fontId="2"/>
  </si>
  <si>
    <t>平成14年度</t>
    <rPh sb="0" eb="2">
      <t>ヘイセイ</t>
    </rPh>
    <rPh sb="4" eb="6">
      <t>ネンド</t>
    </rPh>
    <phoneticPr fontId="2"/>
  </si>
  <si>
    <t>　　15年度</t>
    <rPh sb="4" eb="6">
      <t>ネンド</t>
    </rPh>
    <phoneticPr fontId="2"/>
  </si>
  <si>
    <t>　　16年度</t>
    <rPh sb="4" eb="6">
      <t>ネンド</t>
    </rPh>
    <phoneticPr fontId="2"/>
  </si>
  <si>
    <t>　　17年度</t>
    <rPh sb="4" eb="6">
      <t>ネンド</t>
    </rPh>
    <phoneticPr fontId="2"/>
  </si>
  <si>
    <t>　　18年度</t>
    <rPh sb="4" eb="6">
      <t>ネンド</t>
    </rPh>
    <phoneticPr fontId="2"/>
  </si>
  <si>
    <t>　　20年度</t>
    <rPh sb="4" eb="6">
      <t>ネンド</t>
    </rPh>
    <phoneticPr fontId="2"/>
  </si>
  <si>
    <t>　　21年度</t>
    <rPh sb="4" eb="6">
      <t>ネンド</t>
    </rPh>
    <phoneticPr fontId="2"/>
  </si>
  <si>
    <t>　　22年度</t>
    <rPh sb="4" eb="6">
      <t>ネンド</t>
    </rPh>
    <phoneticPr fontId="2"/>
  </si>
  <si>
    <t>　　23年度</t>
    <rPh sb="4" eb="6">
      <t>ネンド</t>
    </rPh>
    <phoneticPr fontId="2"/>
  </si>
  <si>
    <t>６５歳未満</t>
    <rPh sb="2" eb="3">
      <t>サイ</t>
    </rPh>
    <rPh sb="3" eb="5">
      <t>ミマン</t>
    </rPh>
    <phoneticPr fontId="11"/>
  </si>
  <si>
    <t>男</t>
    <rPh sb="0" eb="1">
      <t>オトコ</t>
    </rPh>
    <phoneticPr fontId="13"/>
  </si>
  <si>
    <t>女</t>
    <rPh sb="0" eb="1">
      <t>オンナ</t>
    </rPh>
    <phoneticPr fontId="13"/>
  </si>
  <si>
    <t>７５歳以上</t>
    <rPh sb="2" eb="3">
      <t>サイ</t>
    </rPh>
    <rPh sb="3" eb="5">
      <t>イジョウ</t>
    </rPh>
    <phoneticPr fontId="11"/>
  </si>
  <si>
    <t>１日券利用者</t>
    <rPh sb="1" eb="2">
      <t>ニチ</t>
    </rPh>
    <rPh sb="2" eb="3">
      <t>ケン</t>
    </rPh>
    <rPh sb="3" eb="6">
      <t>リヨウシャ</t>
    </rPh>
    <phoneticPr fontId="11"/>
  </si>
  <si>
    <t>町内</t>
    <rPh sb="0" eb="2">
      <t>チョウナイ</t>
    </rPh>
    <phoneticPr fontId="13"/>
  </si>
  <si>
    <t>町外</t>
    <rPh sb="0" eb="2">
      <t>チョウガイ</t>
    </rPh>
    <phoneticPr fontId="13"/>
  </si>
  <si>
    <t>６５歳～
７５歳未満</t>
    <rPh sb="2" eb="3">
      <t>サイ</t>
    </rPh>
    <rPh sb="7" eb="8">
      <t>サイ</t>
    </rPh>
    <rPh sb="8" eb="10">
      <t>ミマン</t>
    </rPh>
    <phoneticPr fontId="11"/>
  </si>
  <si>
    <t>教育
利用計</t>
    <rPh sb="0" eb="2">
      <t>キョウイク</t>
    </rPh>
    <rPh sb="3" eb="5">
      <t>リヨウ</t>
    </rPh>
    <rPh sb="5" eb="6">
      <t>ケイ</t>
    </rPh>
    <phoneticPr fontId="2"/>
  </si>
  <si>
    <t>大集会室（体育館）</t>
    <rPh sb="0" eb="3">
      <t>ダイシュウカイ</t>
    </rPh>
    <rPh sb="3" eb="4">
      <t>シツ</t>
    </rPh>
    <rPh sb="5" eb="8">
      <t>タイイクカン</t>
    </rPh>
    <phoneticPr fontId="2"/>
  </si>
  <si>
    <t>　　11年</t>
  </si>
  <si>
    <t>　　12年</t>
  </si>
  <si>
    <t>　　13年</t>
  </si>
  <si>
    <t>　　15年</t>
  </si>
  <si>
    <t>　　16年</t>
  </si>
  <si>
    <t>　　17年</t>
  </si>
  <si>
    <t>　　18年</t>
  </si>
  <si>
    <t>　　20年</t>
  </si>
  <si>
    <t>　　21年</t>
  </si>
  <si>
    <t>　　22年</t>
  </si>
  <si>
    <t>　　23年</t>
  </si>
  <si>
    <t>　　24年</t>
  </si>
  <si>
    <t>年　度</t>
    <phoneticPr fontId="2"/>
  </si>
  <si>
    <t>博 物 館</t>
    <phoneticPr fontId="2"/>
  </si>
  <si>
    <t>林 業 館</t>
    <rPh sb="0" eb="1">
      <t>ハヤシ</t>
    </rPh>
    <rPh sb="2" eb="3">
      <t>ギョウ</t>
    </rPh>
    <rPh sb="4" eb="5">
      <t>カン</t>
    </rPh>
    <phoneticPr fontId="2"/>
  </si>
  <si>
    <t>休 憩 施 設</t>
    <phoneticPr fontId="2"/>
  </si>
  <si>
    <t>森 林 公 園</t>
    <phoneticPr fontId="2"/>
  </si>
  <si>
    <t>農 村 公 園</t>
    <phoneticPr fontId="2"/>
  </si>
  <si>
    <t>農業実習施設</t>
    <phoneticPr fontId="2"/>
  </si>
  <si>
    <t>（体験農園）</t>
    <phoneticPr fontId="2"/>
  </si>
  <si>
    <t>（ｸﾞﾘｰﾝﾋﾞﾚｯｼﾞ
         美幌）</t>
    <rPh sb="22" eb="24">
      <t>ビホロ</t>
    </rPh>
    <phoneticPr fontId="2"/>
  </si>
  <si>
    <r>
      <t>ﾀ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ｰ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ﾐ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ﾅ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ﾙ
物産ｾﾝﾀｰ</t>
    </r>
    <rPh sb="10" eb="11">
      <t>ブツ</t>
    </rPh>
    <rPh sb="11" eb="12">
      <t>サン</t>
    </rPh>
    <phoneticPr fontId="2"/>
  </si>
  <si>
    <t>昭和61年度</t>
    <phoneticPr fontId="2"/>
  </si>
  <si>
    <t>　　62年度</t>
    <phoneticPr fontId="2"/>
  </si>
  <si>
    <t>　　63年度</t>
  </si>
  <si>
    <t>平成元年度</t>
    <phoneticPr fontId="2"/>
  </si>
  <si>
    <t>　　２年度</t>
    <phoneticPr fontId="2"/>
  </si>
  <si>
    <t>　　３年度</t>
  </si>
  <si>
    <t>　　４年度</t>
  </si>
  <si>
    <t>　　５年度</t>
  </si>
  <si>
    <t>　　６年度</t>
  </si>
  <si>
    <t>　　７年度</t>
  </si>
  <si>
    <t>　　８年度</t>
  </si>
  <si>
    <t>　　10年度</t>
    <phoneticPr fontId="2"/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</si>
  <si>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</si>
  <si>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</si>
  <si>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</si>
  <si>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</si>
  <si>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</si>
  <si>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</si>
  <si>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</si>
  <si>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20年度</t>
  </si>
  <si>
    <t>　　21年度</t>
  </si>
  <si>
    <t>　　22年度</t>
  </si>
  <si>
    <t>　　23年度</t>
  </si>
  <si>
    <t>平成９年度</t>
    <rPh sb="0" eb="2">
      <t>ヘイセイ</t>
    </rPh>
    <phoneticPr fontId="2"/>
  </si>
  <si>
    <t>エコハウス</t>
    <phoneticPr fontId="2"/>
  </si>
  <si>
    <t xml:space="preserve">　　(1)　　産業別就職者数      </t>
    <rPh sb="7" eb="10">
      <t>サンギョウベツ</t>
    </rPh>
    <rPh sb="10" eb="13">
      <t>シュウショクシャ</t>
    </rPh>
    <rPh sb="13" eb="14">
      <t>スウ</t>
    </rPh>
    <phoneticPr fontId="2"/>
  </si>
  <si>
    <t xml:space="preserve">　　(2)　　卒業後の進路      </t>
    <phoneticPr fontId="2"/>
  </si>
  <si>
    <t>(S62.10開館)</t>
  </si>
  <si>
    <t>(S63.3開館)</t>
  </si>
  <si>
    <t>(H19.4開館)</t>
  </si>
  <si>
    <t>(H元.3開館)</t>
  </si>
  <si>
    <t>(H2.5開館)</t>
  </si>
  <si>
    <t>(H元.5開館)</t>
  </si>
  <si>
    <t>(S63.5開館)</t>
  </si>
  <si>
    <t>(H3.12開館)</t>
  </si>
  <si>
    <t>(H22.4開館)</t>
  </si>
  <si>
    <t>楽　屋　１</t>
    <rPh sb="0" eb="1">
      <t>ラク</t>
    </rPh>
    <rPh sb="2" eb="3">
      <t>ヤ</t>
    </rPh>
    <phoneticPr fontId="2"/>
  </si>
  <si>
    <t>第１ホール「びほーる｣</t>
    <phoneticPr fontId="2"/>
  </si>
  <si>
    <t>楽　屋　２</t>
    <rPh sb="0" eb="1">
      <t>ラク</t>
    </rPh>
    <rPh sb="2" eb="3">
      <t>ヤ</t>
    </rPh>
    <phoneticPr fontId="2"/>
  </si>
  <si>
    <t>楽　　屋　　３</t>
    <rPh sb="0" eb="1">
      <t>ラク</t>
    </rPh>
    <rPh sb="3" eb="4">
      <t>ヤ</t>
    </rPh>
    <phoneticPr fontId="2"/>
  </si>
  <si>
    <t>和　室　Ａ</t>
    <phoneticPr fontId="2"/>
  </si>
  <si>
    <t>(注)　平成３年及び平成２４年は６月～１０月分、平成２２年は５月～８月分</t>
    <rPh sb="8" eb="9">
      <t>オヨ</t>
    </rPh>
    <rPh sb="10" eb="12">
      <t>ヘイセイ</t>
    </rPh>
    <rPh sb="14" eb="15">
      <t>ネン</t>
    </rPh>
    <rPh sb="24" eb="26">
      <t>ヘイセイ</t>
    </rPh>
    <rPh sb="28" eb="29">
      <t>ネン</t>
    </rPh>
    <rPh sb="31" eb="33">
      <t>ガツカラ</t>
    </rPh>
    <rPh sb="34" eb="36">
      <t>ガツブン</t>
    </rPh>
    <phoneticPr fontId="2"/>
  </si>
  <si>
    <t>　　　平成１８年より集計方法変更により、団体欄を追加。</t>
    <rPh sb="3" eb="5">
      <t>ヘイセイ</t>
    </rPh>
    <rPh sb="7" eb="8">
      <t>ネン</t>
    </rPh>
    <rPh sb="10" eb="12">
      <t>シュウケイ</t>
    </rPh>
    <rPh sb="12" eb="14">
      <t>ホウホウ</t>
    </rPh>
    <rPh sb="14" eb="16">
      <t>ヘンコウ</t>
    </rPh>
    <rPh sb="20" eb="22">
      <t>ダンタイ</t>
    </rPh>
    <rPh sb="22" eb="23">
      <t>ラン</t>
    </rPh>
    <rPh sb="24" eb="26">
      <t>ツイカ</t>
    </rPh>
    <phoneticPr fontId="2"/>
  </si>
  <si>
    <t>(注)　平成１４年１２月リフト開設。</t>
    <rPh sb="1" eb="2">
      <t>チュウ</t>
    </rPh>
    <rPh sb="4" eb="6">
      <t>ヘイセイ</t>
    </rPh>
    <rPh sb="8" eb="9">
      <t>ネン</t>
    </rPh>
    <rPh sb="11" eb="12">
      <t>ガツ</t>
    </rPh>
    <rPh sb="15" eb="17">
      <t>カイセツ</t>
    </rPh>
    <phoneticPr fontId="2"/>
  </si>
  <si>
    <t>リフト
輸送人員</t>
    <rPh sb="4" eb="6">
      <t>ユソウ</t>
    </rPh>
    <rPh sb="6" eb="8">
      <t>ジンイン</t>
    </rPh>
    <phoneticPr fontId="2"/>
  </si>
  <si>
    <t>利用
料金</t>
    <rPh sb="0" eb="2">
      <t>リヨウ</t>
    </rPh>
    <rPh sb="3" eb="5">
      <t>リョウキン</t>
    </rPh>
    <phoneticPr fontId="2"/>
  </si>
  <si>
    <t>（注）　平成２２年度から施設利用有料化。</t>
    <rPh sb="1" eb="2">
      <t>チュウ</t>
    </rPh>
    <rPh sb="4" eb="6">
      <t>ヘイセイ</t>
    </rPh>
    <rPh sb="8" eb="10">
      <t>ネンド</t>
    </rPh>
    <rPh sb="12" eb="14">
      <t>シセツ</t>
    </rPh>
    <rPh sb="14" eb="16">
      <t>リヨウ</t>
    </rPh>
    <rPh sb="16" eb="19">
      <t>ユウリョウカ</t>
    </rPh>
    <phoneticPr fontId="2"/>
  </si>
  <si>
    <t>　　　　利用の人数は午前と午後の指定した時間で集計した概数。</t>
    <rPh sb="4" eb="6">
      <t>リヨウ</t>
    </rPh>
    <rPh sb="7" eb="9">
      <t>ニンズウ</t>
    </rPh>
    <rPh sb="10" eb="12">
      <t>ゴゼン</t>
    </rPh>
    <rPh sb="13" eb="15">
      <t>ゴゴ</t>
    </rPh>
    <rPh sb="16" eb="18">
      <t>シテイ</t>
    </rPh>
    <rPh sb="20" eb="22">
      <t>ジカン</t>
    </rPh>
    <rPh sb="23" eb="25">
      <t>シュウケイ</t>
    </rPh>
    <rPh sb="27" eb="29">
      <t>ガイスウ</t>
    </rPh>
    <phoneticPr fontId="2"/>
  </si>
  <si>
    <t>平成１３年７月から平成１９年３月までは物産館。</t>
    <phoneticPr fontId="2"/>
  </si>
  <si>
    <t>　　　　農業館は、平成１８年度より博物館に統合。</t>
    <rPh sb="4" eb="6">
      <t>ノウギョウ</t>
    </rPh>
    <rPh sb="6" eb="7">
      <t>カン</t>
    </rPh>
    <rPh sb="9" eb="11">
      <t>ヘイセイ</t>
    </rPh>
    <rPh sb="13" eb="14">
      <t>ネン</t>
    </rPh>
    <rPh sb="14" eb="15">
      <t>ド</t>
    </rPh>
    <rPh sb="17" eb="20">
      <t>ハクブツカン</t>
    </rPh>
    <rPh sb="21" eb="23">
      <t>トウゴウ</t>
    </rPh>
    <phoneticPr fontId="2"/>
  </si>
  <si>
    <t>　　　　農業体験実習施設（グリーンビレッジ美幌）は、平成１８年度より集計方法変更。</t>
    <rPh sb="4" eb="6">
      <t>ノウギョウ</t>
    </rPh>
    <rPh sb="6" eb="8">
      <t>タイケン</t>
    </rPh>
    <rPh sb="8" eb="10">
      <t>ジッシュウ</t>
    </rPh>
    <rPh sb="10" eb="12">
      <t>シセツ</t>
    </rPh>
    <rPh sb="21" eb="23">
      <t>ビホロ</t>
    </rPh>
    <rPh sb="26" eb="28">
      <t>ヘイセイ</t>
    </rPh>
    <rPh sb="30" eb="31">
      <t>ネン</t>
    </rPh>
    <rPh sb="31" eb="32">
      <t>ド</t>
    </rPh>
    <rPh sb="34" eb="36">
      <t>シュウケイ</t>
    </rPh>
    <rPh sb="36" eb="38">
      <t>ホウホウ</t>
    </rPh>
    <rPh sb="38" eb="40">
      <t>ヘンコウ</t>
    </rPh>
    <phoneticPr fontId="2"/>
  </si>
  <si>
    <t>平成 14 年</t>
    <phoneticPr fontId="2"/>
  </si>
  <si>
    <t>認定こども園 美幌藤幼稚園</t>
    <rPh sb="0" eb="2">
      <t>ニンテイ</t>
    </rPh>
    <rPh sb="5" eb="6">
      <t>エン</t>
    </rPh>
    <phoneticPr fontId="2"/>
  </si>
  <si>
    <t>　　　　町民会館の改築ため、平成２８年１０月から第１ホール「びほーる」、楽屋１、楽屋２、</t>
    <rPh sb="9" eb="11">
      <t>カイチク</t>
    </rPh>
    <rPh sb="36" eb="38">
      <t>ガクヤ</t>
    </rPh>
    <rPh sb="40" eb="42">
      <t>ガクヤ</t>
    </rPh>
    <phoneticPr fontId="17"/>
  </si>
  <si>
    <t>平成14年</t>
    <phoneticPr fontId="2"/>
  </si>
  <si>
    <t xml:space="preserve">    26年</t>
    <phoneticPr fontId="17"/>
  </si>
  <si>
    <t xml:space="preserve">    28年</t>
    <phoneticPr fontId="17"/>
  </si>
  <si>
    <t xml:space="preserve">    24年</t>
    <phoneticPr fontId="17"/>
  </si>
  <si>
    <t xml:space="preserve">    25年</t>
    <phoneticPr fontId="17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</si>
  <si>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</si>
  <si>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</si>
  <si>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</si>
  <si>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大正橋</t>
    <rPh sb="0" eb="2">
      <t>タイショウ</t>
    </rPh>
    <rPh sb="2" eb="3">
      <t>バシ</t>
    </rPh>
    <phoneticPr fontId="2"/>
  </si>
  <si>
    <t>　　24年度</t>
    <rPh sb="4" eb="6">
      <t>ネンド</t>
    </rPh>
    <phoneticPr fontId="2"/>
  </si>
  <si>
    <t>　　25年度</t>
    <rPh sb="4" eb="6">
      <t>ネンド</t>
    </rPh>
    <phoneticPr fontId="2"/>
  </si>
  <si>
    <t>　　26年度</t>
    <rPh sb="4" eb="6">
      <t>ネンド</t>
    </rPh>
    <phoneticPr fontId="2"/>
  </si>
  <si>
    <t>　　27年度</t>
    <rPh sb="4" eb="6">
      <t>ネンド</t>
    </rPh>
    <phoneticPr fontId="2"/>
  </si>
  <si>
    <t>　　28年度</t>
    <rPh sb="4" eb="6">
      <t>ネンド</t>
    </rPh>
    <phoneticPr fontId="2"/>
  </si>
  <si>
    <t>　　29年度</t>
    <rPh sb="4" eb="6">
      <t>ネンド</t>
    </rPh>
    <phoneticPr fontId="2"/>
  </si>
  <si>
    <t>　　25年</t>
    <phoneticPr fontId="2"/>
  </si>
  <si>
    <t>　　26年</t>
    <phoneticPr fontId="2"/>
  </si>
  <si>
    <t>　　27年</t>
    <phoneticPr fontId="2"/>
  </si>
  <si>
    <t>　　28年</t>
    <phoneticPr fontId="2"/>
  </si>
  <si>
    <t>平成14年度</t>
    <phoneticPr fontId="2"/>
  </si>
  <si>
    <t>　　24年度</t>
    <phoneticPr fontId="2"/>
  </si>
  <si>
    <t>　　25年度</t>
    <phoneticPr fontId="2"/>
  </si>
  <si>
    <t>　　26年度</t>
    <phoneticPr fontId="2"/>
  </si>
  <si>
    <t>　　27年度</t>
    <phoneticPr fontId="2"/>
  </si>
  <si>
    <t>　　28年度</t>
    <phoneticPr fontId="2"/>
  </si>
  <si>
    <t xml:space="preserve"> 　　　 林業舘は、平成２７年１０月より木育広場「きてらす」を併設。</t>
    <rPh sb="5" eb="7">
      <t>リンギョウ</t>
    </rPh>
    <rPh sb="7" eb="8">
      <t>カン</t>
    </rPh>
    <rPh sb="10" eb="12">
      <t>ヘイセイ</t>
    </rPh>
    <rPh sb="14" eb="15">
      <t>ネン</t>
    </rPh>
    <rPh sb="17" eb="18">
      <t>ツキ</t>
    </rPh>
    <rPh sb="20" eb="21">
      <t>モク</t>
    </rPh>
    <rPh sb="21" eb="22">
      <t>イク</t>
    </rPh>
    <rPh sb="22" eb="24">
      <t>ヒロバ</t>
    </rPh>
    <rPh sb="31" eb="33">
      <t>ヘイセツ</t>
    </rPh>
    <phoneticPr fontId="2"/>
  </si>
  <si>
    <t>27年度以降集計なし</t>
    <rPh sb="2" eb="4">
      <t>ネンド</t>
    </rPh>
    <rPh sb="4" eb="6">
      <t>イコウ</t>
    </rPh>
    <rPh sb="6" eb="8">
      <t>シュウケイ</t>
    </rPh>
    <phoneticPr fontId="2"/>
  </si>
  <si>
    <t>〃</t>
    <phoneticPr fontId="2"/>
  </si>
  <si>
    <t>平成 14 年</t>
    <phoneticPr fontId="2"/>
  </si>
  <si>
    <t>　　 25 年</t>
    <phoneticPr fontId="2"/>
  </si>
  <si>
    <t>　　 26 年</t>
    <phoneticPr fontId="2"/>
  </si>
  <si>
    <t>　　 27 年</t>
    <phoneticPr fontId="2"/>
  </si>
  <si>
    <t>　　 28 年</t>
    <phoneticPr fontId="2"/>
  </si>
  <si>
    <t>平成14年</t>
    <phoneticPr fontId="2"/>
  </si>
  <si>
    <t xml:space="preserve">    25年</t>
    <phoneticPr fontId="2"/>
  </si>
  <si>
    <t xml:space="preserve">    26年</t>
    <phoneticPr fontId="2"/>
  </si>
  <si>
    <t xml:space="preserve">    27年</t>
    <phoneticPr fontId="2"/>
  </si>
  <si>
    <t xml:space="preserve">    28年</t>
    <phoneticPr fontId="2"/>
  </si>
  <si>
    <t>平成  14  年</t>
    <phoneticPr fontId="2"/>
  </si>
  <si>
    <t>　　　25　年</t>
    <phoneticPr fontId="2"/>
  </si>
  <si>
    <t>　　　26　年</t>
    <phoneticPr fontId="2"/>
  </si>
  <si>
    <t>　　　27　年</t>
    <phoneticPr fontId="2"/>
  </si>
  <si>
    <t>　　　28　年</t>
    <phoneticPr fontId="2"/>
  </si>
  <si>
    <t>平成　14  年</t>
    <phoneticPr fontId="2"/>
  </si>
  <si>
    <t xml:space="preserve">      25  年</t>
    <phoneticPr fontId="2"/>
  </si>
  <si>
    <t xml:space="preserve">      26  年</t>
    <phoneticPr fontId="2"/>
  </si>
  <si>
    <t xml:space="preserve">      27  年</t>
    <phoneticPr fontId="2"/>
  </si>
  <si>
    <t xml:space="preserve">      28  年</t>
    <phoneticPr fontId="2"/>
  </si>
  <si>
    <t xml:space="preserve">    24年</t>
    <phoneticPr fontId="2"/>
  </si>
  <si>
    <t xml:space="preserve">     25 年</t>
    <phoneticPr fontId="2"/>
  </si>
  <si>
    <t xml:space="preserve">     26 年</t>
    <phoneticPr fontId="2"/>
  </si>
  <si>
    <t xml:space="preserve">     27 年</t>
    <phoneticPr fontId="2"/>
  </si>
  <si>
    <t xml:space="preserve">     28 年</t>
    <phoneticPr fontId="2"/>
  </si>
  <si>
    <t>　　　　－</t>
    <phoneticPr fontId="2"/>
  </si>
  <si>
    <t>-</t>
    <phoneticPr fontId="2"/>
  </si>
  <si>
    <t>Ｈ27</t>
    <phoneticPr fontId="2"/>
  </si>
  <si>
    <t xml:space="preserve">       人</t>
  </si>
  <si>
    <t xml:space="preserve">     人</t>
  </si>
  <si>
    <t xml:space="preserve"> ＝各年５月１日現在　学校基本調査外＝</t>
    <rPh sb="17" eb="18">
      <t>ホカ</t>
    </rPh>
    <phoneticPr fontId="2"/>
  </si>
  <si>
    <t>R２</t>
    <phoneticPr fontId="2"/>
  </si>
  <si>
    <t>平成 19 年</t>
    <rPh sb="0" eb="2">
      <t>ヘイセイ</t>
    </rPh>
    <phoneticPr fontId="2"/>
  </si>
  <si>
    <t>　　 29 年</t>
  </si>
  <si>
    <t>　　 30 年</t>
  </si>
  <si>
    <t>令和 ２ 年</t>
    <rPh sb="0" eb="2">
      <t>レイワ</t>
    </rPh>
    <phoneticPr fontId="2"/>
  </si>
  <si>
    <t>　　 ３ 年</t>
    <phoneticPr fontId="2"/>
  </si>
  <si>
    <t>　　 ４ 年</t>
    <phoneticPr fontId="2"/>
  </si>
  <si>
    <t>平成19年</t>
    <rPh sb="0" eb="2">
      <t>ヘイセイ</t>
    </rPh>
    <phoneticPr fontId="2"/>
  </si>
  <si>
    <t xml:space="preserve">    29年</t>
  </si>
  <si>
    <t xml:space="preserve">    30年</t>
  </si>
  <si>
    <t xml:space="preserve">    31年</t>
  </si>
  <si>
    <t xml:space="preserve">    ３年</t>
    <phoneticPr fontId="2"/>
  </si>
  <si>
    <t xml:space="preserve">    ４年</t>
    <phoneticPr fontId="2"/>
  </si>
  <si>
    <t>-</t>
  </si>
  <si>
    <t>平成　19　年</t>
    <rPh sb="0" eb="2">
      <t>ヘイセイ</t>
    </rPh>
    <phoneticPr fontId="2"/>
  </si>
  <si>
    <t>　　　29　年</t>
  </si>
  <si>
    <t>　　　30　年</t>
  </si>
  <si>
    <t>　　　３　年</t>
    <phoneticPr fontId="2"/>
  </si>
  <si>
    <t>　　　４　年</t>
    <phoneticPr fontId="2"/>
  </si>
  <si>
    <t xml:space="preserve">     29 年</t>
  </si>
  <si>
    <t xml:space="preserve">     30 年</t>
  </si>
  <si>
    <t xml:space="preserve">     31 年</t>
  </si>
  <si>
    <t>　＝令和４年５月１日現在＝</t>
    <rPh sb="2" eb="4">
      <t>レイワ</t>
    </rPh>
    <phoneticPr fontId="2"/>
  </si>
  <si>
    <t xml:space="preserve">      29  年</t>
  </si>
  <si>
    <t xml:space="preserve">      30  年</t>
  </si>
  <si>
    <t xml:space="preserve">      31  年</t>
  </si>
  <si>
    <t>　　　３  年</t>
    <phoneticPr fontId="2"/>
  </si>
  <si>
    <t xml:space="preserve">      ４  年</t>
    <phoneticPr fontId="2"/>
  </si>
  <si>
    <t>認定こども園 美幌大谷幼稚園</t>
    <rPh sb="0" eb="2">
      <t>ニンテイ</t>
    </rPh>
    <rPh sb="5" eb="6">
      <t>エン</t>
    </rPh>
    <rPh sb="7" eb="9">
      <t>ビホロ</t>
    </rPh>
    <rPh sb="9" eb="11">
      <t>オオタニ</t>
    </rPh>
    <phoneticPr fontId="2"/>
  </si>
  <si>
    <t>令和２年</t>
    <rPh sb="0" eb="2">
      <t>レイワ</t>
    </rPh>
    <rPh sb="3" eb="4">
      <t>ネン</t>
    </rPh>
    <phoneticPr fontId="2"/>
  </si>
  <si>
    <t>　　３年</t>
    <rPh sb="3" eb="4">
      <t>ネン</t>
    </rPh>
    <phoneticPr fontId="2"/>
  </si>
  <si>
    <t>　　４年</t>
    <rPh sb="3" eb="4">
      <t>ネン</t>
    </rPh>
    <phoneticPr fontId="2"/>
  </si>
  <si>
    <t>　　　３　年</t>
    <phoneticPr fontId="2"/>
  </si>
  <si>
    <t>　　　４　年</t>
    <phoneticPr fontId="2"/>
  </si>
  <si>
    <t xml:space="preserve">     ３ 年</t>
    <rPh sb="7" eb="8">
      <t>ネン</t>
    </rPh>
    <phoneticPr fontId="2"/>
  </si>
  <si>
    <t xml:space="preserve">     ４ 年</t>
    <phoneticPr fontId="2"/>
  </si>
  <si>
    <t>平成 19 年度</t>
    <rPh sb="0" eb="2">
      <t>ヘイセイ</t>
    </rPh>
    <phoneticPr fontId="2"/>
  </si>
  <si>
    <t xml:space="preserve">     29 年度</t>
  </si>
  <si>
    <t xml:space="preserve">     30 年度</t>
  </si>
  <si>
    <t xml:space="preserve">     31 年度</t>
  </si>
  <si>
    <t xml:space="preserve">     ４ 年</t>
    <phoneticPr fontId="17"/>
  </si>
  <si>
    <t>平　成  19  年</t>
    <rPh sb="0" eb="1">
      <t>ヒラ</t>
    </rPh>
    <rPh sb="2" eb="3">
      <t>シゲル</t>
    </rPh>
    <phoneticPr fontId="2"/>
  </si>
  <si>
    <t xml:space="preserve">        29  年</t>
  </si>
  <si>
    <t xml:space="preserve">        30  年</t>
  </si>
  <si>
    <t xml:space="preserve">        31  年</t>
  </si>
  <si>
    <t>令  和  ２  年</t>
    <rPh sb="0" eb="1">
      <t>レイ</t>
    </rPh>
    <rPh sb="3" eb="4">
      <t>ワ</t>
    </rPh>
    <phoneticPr fontId="2"/>
  </si>
  <si>
    <t>平成  19  年</t>
    <rPh sb="0" eb="2">
      <t>ヘイセイ</t>
    </rPh>
    <phoneticPr fontId="2"/>
  </si>
  <si>
    <t>令和  ２  年</t>
    <rPh sb="0" eb="2">
      <t>レイワ</t>
    </rPh>
    <phoneticPr fontId="2"/>
  </si>
  <si>
    <t>令和　２　年</t>
    <rPh sb="0" eb="2">
      <t>レイワ</t>
    </rPh>
    <rPh sb="5" eb="6">
      <t>ネン</t>
    </rPh>
    <phoneticPr fontId="2"/>
  </si>
  <si>
    <t>　　　３　年</t>
    <rPh sb="5" eb="6">
      <t>ネン</t>
    </rPh>
    <phoneticPr fontId="2"/>
  </si>
  <si>
    <t>平成19年度</t>
    <rPh sb="0" eb="2">
      <t>ヘイセイ</t>
    </rPh>
    <rPh sb="4" eb="6">
      <t>ネンド</t>
    </rPh>
    <phoneticPr fontId="2"/>
  </si>
  <si>
    <t>　　30年度</t>
    <rPh sb="4" eb="6">
      <t>ネンド</t>
    </rPh>
    <phoneticPr fontId="2"/>
  </si>
  <si>
    <t>　　31年度</t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</si>
  <si>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</si>
  <si>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　　３年度</t>
    <rPh sb="3" eb="5">
      <t>ネンド</t>
    </rPh>
    <phoneticPr fontId="2"/>
  </si>
  <si>
    <t>　　４年度</t>
    <rPh sb="3" eb="5">
      <t>ネンド</t>
    </rPh>
    <phoneticPr fontId="2"/>
  </si>
  <si>
    <t>平成19年度</t>
    <rPh sb="0" eb="2">
      <t>ヘイセイ</t>
    </rPh>
    <phoneticPr fontId="2"/>
  </si>
  <si>
    <t>　　29年</t>
  </si>
  <si>
    <t>　　30年</t>
  </si>
  <si>
    <t>　　31年</t>
  </si>
  <si>
    <t>　　29年度</t>
  </si>
  <si>
    <t>　　30年度</t>
  </si>
  <si>
    <t>　　31年度</t>
  </si>
  <si>
    <t>令和２年度</t>
    <rPh sb="0" eb="2">
      <t>レイワ</t>
    </rPh>
    <phoneticPr fontId="2"/>
  </si>
  <si>
    <t>　　３年度</t>
    <phoneticPr fontId="2"/>
  </si>
  <si>
    <t>　　４年度</t>
    <phoneticPr fontId="2"/>
  </si>
  <si>
    <t>〃</t>
  </si>
  <si>
    <t xml:space="preserve"> 　　３ 年</t>
    <rPh sb="5" eb="6">
      <t>ネン</t>
    </rPh>
    <phoneticPr fontId="2"/>
  </si>
  <si>
    <t xml:space="preserve">     ４ 年</t>
    <rPh sb="7" eb="8">
      <t>ネン</t>
    </rPh>
    <phoneticPr fontId="2"/>
  </si>
  <si>
    <t>　＝令和４年５月１日現在　学校実態一覧＝</t>
    <rPh sb="2" eb="4">
      <t>レイワ</t>
    </rPh>
    <rPh sb="15" eb="17">
      <t>ジッタイ</t>
    </rPh>
    <rPh sb="17" eb="19">
      <t>イチラン</t>
    </rPh>
    <phoneticPr fontId="2"/>
  </si>
  <si>
    <t>　　　　　　　　　　　　　　　　　　　　　　　  ＝令和４年５月１日現在　学校実態一覧＝</t>
    <rPh sb="26" eb="28">
      <t>レイワ</t>
    </rPh>
    <rPh sb="39" eb="41">
      <t>ジッタイ</t>
    </rPh>
    <rPh sb="41" eb="43">
      <t>イチラン</t>
    </rPh>
    <phoneticPr fontId="2"/>
  </si>
  <si>
    <t xml:space="preserve"> ＝令和４年５月１日現在  学校基本調査外＝</t>
    <rPh sb="2" eb="4">
      <t>レイワ</t>
    </rPh>
    <phoneticPr fontId="2"/>
  </si>
  <si>
    <t>資料： 政策統計グループ</t>
    <rPh sb="0" eb="2">
      <t>シリョウ</t>
    </rPh>
    <rPh sb="4" eb="8">
      <t>セイサクトウケイ</t>
    </rPh>
    <phoneticPr fontId="2"/>
  </si>
  <si>
    <t>資料： 政策統計グループ</t>
    <rPh sb="4" eb="8">
      <t>セイサクトウケイ</t>
    </rPh>
    <phoneticPr fontId="2"/>
  </si>
  <si>
    <t>資料： 美幌町図書館</t>
    <rPh sb="0" eb="2">
      <t>シリョウ</t>
    </rPh>
    <rPh sb="4" eb="7">
      <t>ビホロチョウ</t>
    </rPh>
    <rPh sb="7" eb="10">
      <t>トショカン</t>
    </rPh>
    <phoneticPr fontId="2"/>
  </si>
  <si>
    <t>資料： 教育委員会 スポーツ振興グループ</t>
    <rPh sb="0" eb="2">
      <t>シリョウ</t>
    </rPh>
    <rPh sb="4" eb="6">
      <t>キョウイク</t>
    </rPh>
    <rPh sb="6" eb="9">
      <t>イインカイ</t>
    </rPh>
    <rPh sb="14" eb="16">
      <t>シンコウ</t>
    </rPh>
    <phoneticPr fontId="2"/>
  </si>
  <si>
    <t>資料： 児童支援グループ</t>
    <rPh sb="0" eb="2">
      <t>シリョウ</t>
    </rPh>
    <rPh sb="4" eb="6">
      <t>ジドウ</t>
    </rPh>
    <rPh sb="6" eb="8">
      <t>シエン</t>
    </rPh>
    <phoneticPr fontId="2"/>
  </si>
  <si>
    <t>資料： 美幌博物館、商工観光グループ、農政グループ、耕地林務グループ</t>
    <rPh sb="26" eb="28">
      <t>コウチ</t>
    </rPh>
    <rPh sb="28" eb="30">
      <t>リンム</t>
    </rPh>
    <phoneticPr fontId="2"/>
  </si>
  <si>
    <t>資料： 政策統計グループ</t>
    <rPh sb="0" eb="2">
      <t>シリョウ</t>
    </rPh>
    <rPh sb="4" eb="6">
      <t>セイサク</t>
    </rPh>
    <rPh sb="6" eb="8">
      <t>トウケイ</t>
    </rPh>
    <phoneticPr fontId="2"/>
  </si>
  <si>
    <t>資料： 政策統計グループ</t>
    <rPh sb="4" eb="6">
      <t>セイサク</t>
    </rPh>
    <rPh sb="6" eb="8">
      <t>トウケイ</t>
    </rPh>
    <phoneticPr fontId="2"/>
  </si>
  <si>
    <t>資料： 教育委員会 文化振興グループ</t>
    <rPh sb="0" eb="2">
      <t>シリョウ</t>
    </rPh>
    <rPh sb="4" eb="6">
      <t>キョウイク</t>
    </rPh>
    <rPh sb="6" eb="9">
      <t>イインカイ</t>
    </rPh>
    <rPh sb="10" eb="12">
      <t>ブンカ</t>
    </rPh>
    <rPh sb="12" eb="14">
      <t>シンコウ</t>
    </rPh>
    <phoneticPr fontId="2"/>
  </si>
  <si>
    <t>年　次</t>
    <phoneticPr fontId="2"/>
  </si>
  <si>
    <t>児童室</t>
    <phoneticPr fontId="2"/>
  </si>
  <si>
    <t>和　室</t>
    <phoneticPr fontId="2"/>
  </si>
  <si>
    <t>計</t>
    <phoneticPr fontId="2"/>
  </si>
  <si>
    <t>小学生</t>
    <phoneticPr fontId="2"/>
  </si>
  <si>
    <t>高校生</t>
    <phoneticPr fontId="2"/>
  </si>
  <si>
    <t>一　般</t>
    <phoneticPr fontId="2"/>
  </si>
  <si>
    <t>団   体</t>
    <phoneticPr fontId="2"/>
  </si>
  <si>
    <t>主催事業</t>
    <phoneticPr fontId="2"/>
  </si>
  <si>
    <t>計</t>
    <phoneticPr fontId="2"/>
  </si>
  <si>
    <t>中学生</t>
    <phoneticPr fontId="2"/>
  </si>
  <si>
    <t>件  数</t>
    <phoneticPr fontId="2"/>
  </si>
  <si>
    <t>人　数</t>
    <phoneticPr fontId="2"/>
  </si>
  <si>
    <t>人</t>
    <phoneticPr fontId="2"/>
  </si>
  <si>
    <t>昭和57年</t>
    <phoneticPr fontId="2"/>
  </si>
  <si>
    <t>　　58年</t>
    <phoneticPr fontId="2"/>
  </si>
  <si>
    <t>　　２年</t>
    <phoneticPr fontId="2"/>
  </si>
  <si>
    <t>平成９年</t>
    <phoneticPr fontId="2"/>
  </si>
  <si>
    <t>　　10年</t>
    <phoneticPr fontId="2"/>
  </si>
  <si>
    <t>－</t>
    <phoneticPr fontId="2"/>
  </si>
  <si>
    <t>－</t>
    <phoneticPr fontId="2"/>
  </si>
  <si>
    <t>(注)  昭和５７年１月開館。</t>
    <phoneticPr fontId="2"/>
  </si>
  <si>
    <t xml:space="preserve">      ボランティアは、平成１３年３月までは工芸室。         </t>
    <phoneticPr fontId="2"/>
  </si>
  <si>
    <t>　　　平成３０年１月より、研修室は子育て支援センターに変更。</t>
    <rPh sb="3" eb="5">
      <t>ヘイセイ</t>
    </rPh>
    <rPh sb="7" eb="8">
      <t>ネン</t>
    </rPh>
    <rPh sb="9" eb="10">
      <t>ツキ</t>
    </rPh>
    <rPh sb="13" eb="16">
      <t>ケンシュウシツ</t>
    </rPh>
    <rPh sb="17" eb="19">
      <t>コソダ</t>
    </rPh>
    <rPh sb="20" eb="22">
      <t>シエン</t>
    </rPh>
    <rPh sb="27" eb="29">
      <t>ヘンコウ</t>
    </rPh>
    <phoneticPr fontId="2"/>
  </si>
  <si>
    <t xml:space="preserve">         －</t>
    <phoneticPr fontId="2"/>
  </si>
  <si>
    <t>〃</t>
    <phoneticPr fontId="2"/>
  </si>
  <si>
    <t>小ホールA</t>
    <rPh sb="0" eb="1">
      <t>ショウ</t>
    </rPh>
    <phoneticPr fontId="2"/>
  </si>
  <si>
    <t>小ホールB</t>
    <rPh sb="0" eb="1">
      <t>ショウ</t>
    </rPh>
    <phoneticPr fontId="2"/>
  </si>
  <si>
    <t>会議室１</t>
    <rPh sb="0" eb="3">
      <t>カイギシツ</t>
    </rPh>
    <phoneticPr fontId="2"/>
  </si>
  <si>
    <t>一般</t>
  </si>
  <si>
    <t>計</t>
  </si>
  <si>
    <t>平成 14 年</t>
  </si>
  <si>
    <t xml:space="preserve">     25 年</t>
  </si>
  <si>
    <t xml:space="preserve">     26 年</t>
  </si>
  <si>
    <t xml:space="preserve">     27 年</t>
  </si>
  <si>
    <t xml:space="preserve">     28 年</t>
  </si>
  <si>
    <t>会議室２</t>
    <rPh sb="0" eb="3">
      <t>カイギシツ</t>
    </rPh>
    <phoneticPr fontId="2"/>
  </si>
  <si>
    <t>会議室３</t>
    <rPh sb="0" eb="3">
      <t>カイギシツ</t>
    </rPh>
    <phoneticPr fontId="2"/>
  </si>
  <si>
    <t>会議室４</t>
    <rPh sb="0" eb="3">
      <t>カイギシツ</t>
    </rPh>
    <phoneticPr fontId="2"/>
  </si>
  <si>
    <t>会議室５</t>
    <rPh sb="0" eb="3">
      <t>カイギシツ</t>
    </rPh>
    <phoneticPr fontId="2"/>
  </si>
  <si>
    <t>会議室６</t>
    <rPh sb="0" eb="3">
      <t>カイギシツ</t>
    </rPh>
    <phoneticPr fontId="2"/>
  </si>
  <si>
    <t>会議室７</t>
    <rPh sb="0" eb="3">
      <t>カイギシツ</t>
    </rPh>
    <phoneticPr fontId="2"/>
  </si>
  <si>
    <t>会議室８</t>
    <rPh sb="0" eb="3">
      <t>カイギシツ</t>
    </rPh>
    <phoneticPr fontId="2"/>
  </si>
  <si>
    <t>地域活動室</t>
    <rPh sb="0" eb="5">
      <t>チイキカツドウシツ</t>
    </rPh>
    <phoneticPr fontId="2"/>
  </si>
  <si>
    <t>中ホールA</t>
    <rPh sb="0" eb="1">
      <t>チュウ</t>
    </rPh>
    <phoneticPr fontId="2"/>
  </si>
  <si>
    <t>中ホールB</t>
    <rPh sb="0" eb="1">
      <t>チュウ</t>
    </rPh>
    <phoneticPr fontId="2"/>
  </si>
  <si>
    <t>配膳室</t>
    <rPh sb="0" eb="3">
      <t>ハイゼンシツ</t>
    </rPh>
    <phoneticPr fontId="2"/>
  </si>
  <si>
    <t>合計</t>
    <rPh sb="0" eb="2">
      <t>ゴウケイ</t>
    </rPh>
    <phoneticPr fontId="2"/>
  </si>
  <si>
    <t>一般</t>
    <rPh sb="0" eb="2">
      <t>イッパン</t>
    </rPh>
    <phoneticPr fontId="2"/>
  </si>
  <si>
    <t>公用</t>
    <rPh sb="0" eb="2">
      <t>コウヨウ</t>
    </rPh>
    <phoneticPr fontId="2"/>
  </si>
  <si>
    <t>ギ　ャ　ラ　リ　ー</t>
    <phoneticPr fontId="2"/>
  </si>
  <si>
    <t>年　次</t>
    <phoneticPr fontId="2"/>
  </si>
  <si>
    <t>一般</t>
    <phoneticPr fontId="2"/>
  </si>
  <si>
    <t>公用</t>
    <phoneticPr fontId="2"/>
  </si>
  <si>
    <t>計</t>
    <phoneticPr fontId="2"/>
  </si>
  <si>
    <t>一般</t>
    <phoneticPr fontId="2"/>
  </si>
  <si>
    <t>公用</t>
    <phoneticPr fontId="2"/>
  </si>
  <si>
    <t>計</t>
    <phoneticPr fontId="2"/>
  </si>
  <si>
    <t>計</t>
    <phoneticPr fontId="2"/>
  </si>
  <si>
    <t>一般</t>
    <phoneticPr fontId="2"/>
  </si>
  <si>
    <t>一般</t>
    <phoneticPr fontId="2"/>
  </si>
  <si>
    <t>件</t>
    <phoneticPr fontId="2"/>
  </si>
  <si>
    <t>件</t>
    <phoneticPr fontId="2"/>
  </si>
  <si>
    <t>昭和 51 年</t>
    <phoneticPr fontId="2"/>
  </si>
  <si>
    <t>　　 52 年</t>
    <phoneticPr fontId="2"/>
  </si>
  <si>
    <t>平成 元 年</t>
    <phoneticPr fontId="2"/>
  </si>
  <si>
    <t>　 　２ 年</t>
    <phoneticPr fontId="2"/>
  </si>
  <si>
    <t>平成 ９ 年</t>
    <phoneticPr fontId="2"/>
  </si>
  <si>
    <t xml:space="preserve">     10 年</t>
    <phoneticPr fontId="2"/>
  </si>
  <si>
    <t>平成 14 年</t>
    <phoneticPr fontId="2"/>
  </si>
  <si>
    <t xml:space="preserve">     25 年</t>
    <phoneticPr fontId="17"/>
  </si>
  <si>
    <t xml:space="preserve">     26 年</t>
    <phoneticPr fontId="17"/>
  </si>
  <si>
    <t xml:space="preserve">     27 年</t>
    <phoneticPr fontId="17"/>
  </si>
  <si>
    <t xml:space="preserve">     28 年</t>
    <phoneticPr fontId="17"/>
  </si>
  <si>
    <t>　　 ３ 年</t>
    <phoneticPr fontId="2"/>
  </si>
  <si>
    <t xml:space="preserve">     ４ 年</t>
    <phoneticPr fontId="17"/>
  </si>
  <si>
    <t>一般</t>
    <phoneticPr fontId="2"/>
  </si>
  <si>
    <t>公用</t>
    <phoneticPr fontId="2"/>
  </si>
  <si>
    <t>計</t>
    <phoneticPr fontId="2"/>
  </si>
  <si>
    <t>一般</t>
    <phoneticPr fontId="2"/>
  </si>
  <si>
    <t>公用</t>
    <phoneticPr fontId="2"/>
  </si>
  <si>
    <t>一般</t>
    <phoneticPr fontId="2"/>
  </si>
  <si>
    <t>昭和 51 年</t>
    <phoneticPr fontId="2"/>
  </si>
  <si>
    <t>　　 52 年</t>
    <phoneticPr fontId="2"/>
  </si>
  <si>
    <t xml:space="preserve">     25 年</t>
    <phoneticPr fontId="17"/>
  </si>
  <si>
    <t xml:space="preserve">     26 年</t>
    <phoneticPr fontId="17"/>
  </si>
  <si>
    <t xml:space="preserve">     27 年</t>
    <phoneticPr fontId="17"/>
  </si>
  <si>
    <t xml:space="preserve">     28 年</t>
    <phoneticPr fontId="17"/>
  </si>
  <si>
    <t>　　 ３ 年</t>
    <phoneticPr fontId="2"/>
  </si>
  <si>
    <t xml:space="preserve">     ４ 年</t>
    <phoneticPr fontId="17"/>
  </si>
  <si>
    <t>年次</t>
    <rPh sb="0" eb="2">
      <t>ネンジ</t>
    </rPh>
    <phoneticPr fontId="2"/>
  </si>
  <si>
    <t>コンサート</t>
    <phoneticPr fontId="2"/>
  </si>
  <si>
    <t>発表会</t>
    <rPh sb="0" eb="3">
      <t>ハッピョウカイ</t>
    </rPh>
    <phoneticPr fontId="2"/>
  </si>
  <si>
    <t>式典・大会</t>
    <rPh sb="0" eb="2">
      <t>シキテン</t>
    </rPh>
    <rPh sb="3" eb="5">
      <t>タイカイ</t>
    </rPh>
    <phoneticPr fontId="2"/>
  </si>
  <si>
    <t>研修・講演会</t>
    <rPh sb="0" eb="2">
      <t>ケンシュウ</t>
    </rPh>
    <rPh sb="3" eb="6">
      <t>コウエンカイ</t>
    </rPh>
    <phoneticPr fontId="2"/>
  </si>
  <si>
    <t>社会教育事業</t>
    <rPh sb="0" eb="6">
      <t>シャカイキョウイクジギョウ</t>
    </rPh>
    <phoneticPr fontId="2"/>
  </si>
  <si>
    <t>練習</t>
    <rPh sb="0" eb="2">
      <t>レンシュウ</t>
    </rPh>
    <phoneticPr fontId="2"/>
  </si>
  <si>
    <t>会議</t>
    <rPh sb="0" eb="2">
      <t>カイギ</t>
    </rPh>
    <phoneticPr fontId="2"/>
  </si>
  <si>
    <t>販売</t>
    <rPh sb="0" eb="2">
      <t>ハンバイ</t>
    </rPh>
    <phoneticPr fontId="2"/>
  </si>
  <si>
    <t>宴会</t>
    <rPh sb="0" eb="2">
      <t>エンカイ</t>
    </rPh>
    <phoneticPr fontId="2"/>
  </si>
  <si>
    <t>その他</t>
    <rPh sb="2" eb="3">
      <t>タ</t>
    </rPh>
    <phoneticPr fontId="2"/>
  </si>
  <si>
    <t>人員</t>
    <phoneticPr fontId="2"/>
  </si>
  <si>
    <t>件数</t>
    <phoneticPr fontId="2"/>
  </si>
  <si>
    <t>件</t>
    <phoneticPr fontId="2"/>
  </si>
  <si>
    <t>昭和51年</t>
    <phoneticPr fontId="2"/>
  </si>
  <si>
    <t>　　52年</t>
    <phoneticPr fontId="2"/>
  </si>
  <si>
    <t>平成元年</t>
    <phoneticPr fontId="2"/>
  </si>
  <si>
    <t>　　２年</t>
    <phoneticPr fontId="2"/>
  </si>
  <si>
    <t>平成９年</t>
    <phoneticPr fontId="2"/>
  </si>
  <si>
    <t xml:space="preserve">    10年</t>
    <phoneticPr fontId="2"/>
  </si>
  <si>
    <t>平成14年</t>
    <phoneticPr fontId="2"/>
  </si>
  <si>
    <t>－</t>
    <phoneticPr fontId="2"/>
  </si>
  <si>
    <t xml:space="preserve">    ４年</t>
    <phoneticPr fontId="17"/>
  </si>
  <si>
    <t>「配膳室」を追加。</t>
  </si>
  <si>
    <t>　　　　令和４年から一般と公用の区別の管理をしていないため、計のみ記載。</t>
    <rPh sb="4" eb="5">
      <t>レイ</t>
    </rPh>
    <rPh sb="5" eb="6">
      <t>ワ</t>
    </rPh>
    <rPh sb="7" eb="8">
      <t>ネン</t>
    </rPh>
    <rPh sb="10" eb="12">
      <t>イッパン</t>
    </rPh>
    <rPh sb="13" eb="15">
      <t>コウヨウ</t>
    </rPh>
    <rPh sb="16" eb="18">
      <t>クベツ</t>
    </rPh>
    <rPh sb="19" eb="21">
      <t>カンリ</t>
    </rPh>
    <rPh sb="30" eb="31">
      <t>ケイ</t>
    </rPh>
    <rPh sb="33" eb="35">
      <t>キサイ</t>
    </rPh>
    <phoneticPr fontId="17"/>
  </si>
  <si>
    <t>平成 30 年</t>
    <rPh sb="0" eb="2">
      <t>ヘイセイ</t>
    </rPh>
    <phoneticPr fontId="2"/>
  </si>
  <si>
    <t>　　　　平成３０年から「小ホールＡ・Ｂ」、「会議室1～8」、「地域活動室」、「中ホールＡ・Ｂ」、</t>
    <rPh sb="4" eb="6">
      <t>ヘイセイ</t>
    </rPh>
    <rPh sb="8" eb="9">
      <t>ネン</t>
    </rPh>
    <rPh sb="12" eb="13">
      <t>ショウ</t>
    </rPh>
    <rPh sb="22" eb="25">
      <t>カイギシツ</t>
    </rPh>
    <rPh sb="31" eb="33">
      <t>チイキ</t>
    </rPh>
    <rPh sb="33" eb="35">
      <t>カツドウ</t>
    </rPh>
    <rPh sb="35" eb="36">
      <t>シツ</t>
    </rPh>
    <phoneticPr fontId="17"/>
  </si>
  <si>
    <t>（注）　第１ホール改築のため、平成２３年１月から平成２４年８月まで第１ホール及びホワイエの</t>
    <rPh sb="1" eb="2">
      <t>チュウ</t>
    </rPh>
    <rPh sb="4" eb="5">
      <t>ダイ</t>
    </rPh>
    <rPh sb="9" eb="11">
      <t>カイチク</t>
    </rPh>
    <rPh sb="15" eb="17">
      <t>ヘイセイ</t>
    </rPh>
    <rPh sb="19" eb="20">
      <t>ネン</t>
    </rPh>
    <rPh sb="21" eb="22">
      <t>ガツ</t>
    </rPh>
    <rPh sb="24" eb="26">
      <t>ヘイセイ</t>
    </rPh>
    <rPh sb="28" eb="29">
      <t>ネン</t>
    </rPh>
    <rPh sb="30" eb="31">
      <t>ガツ</t>
    </rPh>
    <rPh sb="33" eb="35">
      <t>ダイイチ</t>
    </rPh>
    <rPh sb="38" eb="39">
      <t>オヨ</t>
    </rPh>
    <phoneticPr fontId="2"/>
  </si>
  <si>
    <t>貸出中止。第１ホールは、第１ホール「びほーる」に改正。</t>
    <phoneticPr fontId="2"/>
  </si>
  <si>
    <t>楽屋３、ギャラリーを除き貸出中止。</t>
    <phoneticPr fontId="2"/>
  </si>
  <si>
    <t>　　　　              「第２・第３ホール」、「特別室」、「小会議室」、「ホワイエ」を削除。</t>
    <rPh sb="19" eb="20">
      <t>ダイ</t>
    </rPh>
    <rPh sb="22" eb="23">
      <t>ダイ</t>
    </rPh>
    <rPh sb="30" eb="33">
      <t>トクベツシツ</t>
    </rPh>
    <rPh sb="36" eb="40">
      <t>ショウカイギシツ</t>
    </rPh>
    <rPh sb="49" eb="51">
      <t>サクジョ</t>
    </rPh>
    <phoneticPr fontId="17"/>
  </si>
  <si>
    <t>-</t>
    <phoneticPr fontId="2"/>
  </si>
  <si>
    <t>展示即売</t>
    <phoneticPr fontId="2"/>
  </si>
  <si>
    <t>パーティー</t>
    <phoneticPr fontId="2"/>
  </si>
  <si>
    <t>研　    修</t>
    <phoneticPr fontId="2"/>
  </si>
  <si>
    <t>計</t>
    <phoneticPr fontId="2"/>
  </si>
  <si>
    <t>人員</t>
    <phoneticPr fontId="2"/>
  </si>
  <si>
    <t>人員</t>
    <phoneticPr fontId="2"/>
  </si>
  <si>
    <t>人員</t>
    <phoneticPr fontId="2"/>
  </si>
  <si>
    <t>件数</t>
    <phoneticPr fontId="2"/>
  </si>
  <si>
    <t>件数</t>
    <phoneticPr fontId="2"/>
  </si>
  <si>
    <t>　　52年</t>
    <phoneticPr fontId="2"/>
  </si>
  <si>
    <t>平成14年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</si>
  <si>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</si>
  <si>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</si>
  <si>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</si>
  <si>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</si>
  <si>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</si>
  <si>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 xml:space="preserve">    25年</t>
    <phoneticPr fontId="17"/>
  </si>
  <si>
    <t xml:space="preserve">    27年</t>
    <phoneticPr fontId="17"/>
  </si>
  <si>
    <t>合      計</t>
    <phoneticPr fontId="2"/>
  </si>
  <si>
    <t>年   次</t>
    <phoneticPr fontId="2"/>
  </si>
  <si>
    <t>コンサート</t>
    <phoneticPr fontId="2"/>
  </si>
  <si>
    <t>映    画</t>
    <phoneticPr fontId="2"/>
  </si>
  <si>
    <t>洋    舞</t>
    <phoneticPr fontId="2"/>
  </si>
  <si>
    <t>民    謡</t>
    <phoneticPr fontId="2"/>
  </si>
  <si>
    <t>歌　　謡</t>
    <phoneticPr fontId="2"/>
  </si>
  <si>
    <t>日　　舞</t>
    <phoneticPr fontId="2"/>
  </si>
  <si>
    <t>演　　劇</t>
    <phoneticPr fontId="2"/>
  </si>
  <si>
    <t>計</t>
    <phoneticPr fontId="2"/>
  </si>
  <si>
    <t>件数</t>
    <phoneticPr fontId="2"/>
  </si>
  <si>
    <t xml:space="preserve"> 人員</t>
    <phoneticPr fontId="2"/>
  </si>
  <si>
    <t>件</t>
    <phoneticPr fontId="2"/>
  </si>
  <si>
    <t>昭和51年</t>
    <phoneticPr fontId="2"/>
  </si>
  <si>
    <t>　　52年</t>
    <phoneticPr fontId="2"/>
  </si>
  <si>
    <t xml:space="preserve"> －</t>
    <phoneticPr fontId="2"/>
  </si>
  <si>
    <t xml:space="preserve">  －</t>
    <phoneticPr fontId="2"/>
  </si>
  <si>
    <t xml:space="preserve">   －</t>
    <phoneticPr fontId="2"/>
  </si>
  <si>
    <t xml:space="preserve"> －</t>
    <phoneticPr fontId="2"/>
  </si>
  <si>
    <t xml:space="preserve">  －</t>
    <phoneticPr fontId="2"/>
  </si>
  <si>
    <t>　－</t>
    <phoneticPr fontId="2"/>
  </si>
  <si>
    <t xml:space="preserve"> －</t>
    <phoneticPr fontId="2"/>
  </si>
  <si>
    <t xml:space="preserve"> －</t>
    <phoneticPr fontId="2"/>
  </si>
  <si>
    <t xml:space="preserve">  －</t>
    <phoneticPr fontId="2"/>
  </si>
  <si>
    <t xml:space="preserve">  －</t>
    <phoneticPr fontId="2"/>
  </si>
  <si>
    <t>　－</t>
    <phoneticPr fontId="2"/>
  </si>
  <si>
    <t xml:space="preserve"> －</t>
    <phoneticPr fontId="2"/>
  </si>
  <si>
    <t xml:space="preserve">  －</t>
    <phoneticPr fontId="2"/>
  </si>
  <si>
    <t xml:space="preserve"> －</t>
    <phoneticPr fontId="2"/>
  </si>
  <si>
    <t>平成９年</t>
    <phoneticPr fontId="2"/>
  </si>
  <si>
    <t xml:space="preserve">    26年</t>
    <phoneticPr fontId="17"/>
  </si>
  <si>
    <t xml:space="preserve">    28年</t>
    <phoneticPr fontId="17"/>
  </si>
  <si>
    <t>－</t>
    <phoneticPr fontId="2"/>
  </si>
  <si>
    <t xml:space="preserve">    ※ 平成３１年から行事別区分を変更。</t>
    <rPh sb="6" eb="8">
      <t>ヘイセイ</t>
    </rPh>
    <rPh sb="10" eb="11">
      <t>ネン</t>
    </rPh>
    <rPh sb="13" eb="15">
      <t>ギョウジ</t>
    </rPh>
    <rPh sb="15" eb="16">
      <t>ベツ</t>
    </rPh>
    <rPh sb="16" eb="18">
      <t>クブン</t>
    </rPh>
    <rPh sb="19" eb="21">
      <t>ヘンコウ</t>
    </rPh>
    <phoneticPr fontId="2"/>
  </si>
  <si>
    <t>平成31年</t>
    <rPh sb="0" eb="2">
      <t>ヘイセイ</t>
    </rPh>
    <phoneticPr fontId="2"/>
  </si>
  <si>
    <t>年   次</t>
  </si>
  <si>
    <t>小会議室</t>
  </si>
  <si>
    <t>人</t>
  </si>
  <si>
    <t>和室(1)</t>
  </si>
  <si>
    <t>和室(2)</t>
  </si>
  <si>
    <t>陶芸室</t>
  </si>
  <si>
    <r>
      <t xml:space="preserve">        　   </t>
    </r>
    <r>
      <rPr>
        <sz val="5"/>
        <rFont val="ＭＳ 明朝"/>
        <family val="1"/>
        <charset val="128"/>
      </rPr>
      <t>人</t>
    </r>
  </si>
  <si>
    <t>(注)　平成１３年４月開館。</t>
  </si>
  <si>
    <t>資料： 教育委員会 社会教育グループ</t>
  </si>
  <si>
    <t>年    度</t>
  </si>
  <si>
    <t>総    数</t>
  </si>
  <si>
    <t>総    記</t>
  </si>
  <si>
    <t>哲    学</t>
  </si>
  <si>
    <t>歴    史</t>
  </si>
  <si>
    <t>社会科学</t>
  </si>
  <si>
    <t>自然科学</t>
  </si>
  <si>
    <t>工    学</t>
  </si>
  <si>
    <t>産    業</t>
  </si>
  <si>
    <t>芸    術</t>
  </si>
  <si>
    <t>語    学</t>
  </si>
  <si>
    <t>文    学</t>
  </si>
  <si>
    <t>冊</t>
  </si>
  <si>
    <t>平成 ９ 年度</t>
  </si>
  <si>
    <t>平成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</si>
  <si>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</si>
  <si>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</si>
  <si>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</si>
  <si>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</si>
  <si>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 xml:space="preserve">     24 年度</t>
  </si>
  <si>
    <t xml:space="preserve">     25 年度</t>
  </si>
  <si>
    <t xml:space="preserve">     26 年度</t>
  </si>
  <si>
    <t xml:space="preserve">     27 年度</t>
  </si>
  <si>
    <t xml:space="preserve">     28 年度</t>
  </si>
  <si>
    <t>　　 ３ 年度</t>
  </si>
  <si>
    <t>　　　平成１７年１月より、会議室は子育て支援センター、研修室は子ども発達支援センター、</t>
    <rPh sb="3" eb="5">
      <t>ヘイセイ</t>
    </rPh>
    <rPh sb="7" eb="8">
      <t>ネン</t>
    </rPh>
    <rPh sb="9" eb="10">
      <t>ガツ</t>
    </rPh>
    <rPh sb="13" eb="16">
      <t>カイギシツ</t>
    </rPh>
    <rPh sb="17" eb="19">
      <t>コソダ</t>
    </rPh>
    <rPh sb="20" eb="22">
      <t>シエン</t>
    </rPh>
    <rPh sb="27" eb="30">
      <t>ケンシュウシツ</t>
    </rPh>
    <rPh sb="31" eb="32">
      <t>コ</t>
    </rPh>
    <rPh sb="34" eb="36">
      <t>ハッタツ</t>
    </rPh>
    <rPh sb="36" eb="38">
      <t>シエン</t>
    </rPh>
    <phoneticPr fontId="2"/>
  </si>
  <si>
    <t>児童室及びボランティアは児童センターに変更。</t>
    <phoneticPr fontId="2"/>
  </si>
  <si>
    <t>年　　次</t>
  </si>
  <si>
    <t>総　　数</t>
  </si>
  <si>
    <t>団　　　　体</t>
  </si>
  <si>
    <t>年　　次</t>
    <rPh sb="0" eb="1">
      <t>ネン</t>
    </rPh>
    <rPh sb="3" eb="4">
      <t>ツギ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</si>
  <si>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</si>
  <si>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</si>
  <si>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</si>
  <si>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</si>
  <si>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</si>
  <si>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高校生</t>
  </si>
  <si>
    <t>小・中学生</t>
  </si>
  <si>
    <t>幼児</t>
  </si>
  <si>
    <t>人数</t>
  </si>
  <si>
    <t>平成３年</t>
  </si>
  <si>
    <t>…</t>
  </si>
  <si>
    <t>(注)　平成３年は６月～１０月分</t>
  </si>
  <si>
    <t>平成９年</t>
  </si>
  <si>
    <t xml:space="preserve">    10年</t>
  </si>
  <si>
    <t>平成14年</t>
  </si>
  <si>
    <t>日数</t>
    <rPh sb="0" eb="2">
      <t>ニッスウ</t>
    </rPh>
    <phoneticPr fontId="2"/>
  </si>
  <si>
    <t>いちい・つつじ・さくら</t>
  </si>
  <si>
    <t>しらかば</t>
  </si>
  <si>
    <t>シーズンパス</t>
  </si>
  <si>
    <t xml:space="preserve">    25年</t>
  </si>
  <si>
    <t xml:space="preserve">    26年</t>
  </si>
  <si>
    <t xml:space="preserve">    27年</t>
  </si>
  <si>
    <t xml:space="preserve">    28年</t>
  </si>
  <si>
    <t>資料： 教育委員会 スポーツ振興グループ</t>
  </si>
  <si>
    <t>一般利用</t>
    <rPh sb="0" eb="2">
      <t>イッパン</t>
    </rPh>
    <rPh sb="2" eb="4">
      <t>リヨウ</t>
    </rPh>
    <phoneticPr fontId="2"/>
  </si>
  <si>
    <t>ソリ
コース</t>
  </si>
  <si>
    <t>親子券</t>
    <rPh sb="0" eb="2">
      <t>オヤコ</t>
    </rPh>
    <rPh sb="2" eb="3">
      <t>ケン</t>
    </rPh>
    <phoneticPr fontId="2"/>
  </si>
  <si>
    <t>年      次</t>
  </si>
  <si>
    <t>研修室Ａ</t>
  </si>
  <si>
    <t>研修室Ｂ</t>
  </si>
  <si>
    <t>調理実習室</t>
  </si>
  <si>
    <t>視聴覚室</t>
  </si>
  <si>
    <t>図書室</t>
  </si>
  <si>
    <t>和　室</t>
  </si>
  <si>
    <t>トレーニング</t>
  </si>
  <si>
    <t>総　      数</t>
  </si>
  <si>
    <t>ル 　ー　 ム</t>
  </si>
  <si>
    <t>人  数</t>
  </si>
  <si>
    <t>人    数</t>
  </si>
  <si>
    <t>団体</t>
  </si>
  <si>
    <t>昭  和　52　年</t>
  </si>
  <si>
    <t>　　　　53　年</t>
  </si>
  <si>
    <t>　　　　54　年</t>
  </si>
  <si>
    <t>　　　　55　年</t>
  </si>
  <si>
    <t>　　　　56　年</t>
  </si>
  <si>
    <t>　　　　57　年</t>
  </si>
  <si>
    <t>　　　　58  年</t>
  </si>
  <si>
    <t>　　　　59　年</t>
  </si>
  <si>
    <t>　　　　60　年</t>
  </si>
  <si>
    <t>　　　　61　年</t>
  </si>
  <si>
    <t>　　　　62　年</t>
  </si>
  <si>
    <t>　　　　63　年</t>
  </si>
  <si>
    <t>平  成　元　年</t>
  </si>
  <si>
    <t>　　　　２　年</t>
  </si>
  <si>
    <t>　　　　３　年</t>
  </si>
  <si>
    <t>　　　　４　年</t>
  </si>
  <si>
    <t>　　　　５　年</t>
  </si>
  <si>
    <t>　　　　６　年</t>
  </si>
  <si>
    <t>　　　　７　年</t>
  </si>
  <si>
    <t>　　　　８　年</t>
  </si>
  <si>
    <t>平  成　９　年</t>
  </si>
  <si>
    <t xml:space="preserve">        10  年</t>
  </si>
  <si>
    <t xml:space="preserve">        11  年</t>
  </si>
  <si>
    <t xml:space="preserve">        12  年</t>
  </si>
  <si>
    <t xml:space="preserve">        13  年</t>
  </si>
  <si>
    <t>平  成　14  年</t>
  </si>
  <si>
    <t xml:space="preserve">        15  年</t>
  </si>
  <si>
    <t xml:space="preserve">        16  年</t>
  </si>
  <si>
    <t xml:space="preserve">        17  年</t>
  </si>
  <si>
    <t xml:space="preserve">        18  年</t>
  </si>
  <si>
    <t xml:space="preserve">        25  年</t>
  </si>
  <si>
    <t xml:space="preserve">        26  年</t>
  </si>
  <si>
    <t xml:space="preserve">        27  年</t>
  </si>
  <si>
    <t xml:space="preserve">        28  年</t>
  </si>
  <si>
    <t>　　　  ３  年</t>
  </si>
  <si>
    <t xml:space="preserve">        ４  年</t>
  </si>
  <si>
    <t>年    次</t>
  </si>
  <si>
    <t>総　数</t>
  </si>
  <si>
    <t>一　般</t>
  </si>
  <si>
    <t>小・
中学生</t>
  </si>
  <si>
    <t>件　数</t>
  </si>
  <si>
    <t>人　数</t>
  </si>
  <si>
    <t>昭和　63　年</t>
  </si>
  <si>
    <t>(注)　昭和６３年は３月～１２月分　</t>
  </si>
  <si>
    <t>平成　元　年</t>
  </si>
  <si>
    <t>平成　９　年</t>
  </si>
  <si>
    <t>平成　14  年</t>
  </si>
  <si>
    <t xml:space="preserve">      25  年</t>
  </si>
  <si>
    <t xml:space="preserve">      26  年</t>
  </si>
  <si>
    <t xml:space="preserve">      27  年</t>
  </si>
  <si>
    <t xml:space="preserve">      28  年</t>
  </si>
  <si>
    <t>　　  ３  年</t>
  </si>
  <si>
    <t xml:space="preserve">      ４  年</t>
  </si>
  <si>
    <t>(注)　平成１５年６月３０日までは勤労者体育センター</t>
  </si>
  <si>
    <t>生　　　　　　徒　　　　　　数</t>
  </si>
  <si>
    <t>入学状況</t>
  </si>
  <si>
    <t>本務職員数</t>
  </si>
  <si>
    <t>区　        分</t>
  </si>
  <si>
    <t>入学志願者</t>
  </si>
  <si>
    <t>入　学　者</t>
  </si>
  <si>
    <t>男</t>
  </si>
  <si>
    <t>女</t>
  </si>
  <si>
    <t>　資料： 美幌高等学校</t>
  </si>
  <si>
    <t>生　　　　　　徒　　　　　　数　　　　　　　　　</t>
  </si>
  <si>
    <t>本　務　教　員　数</t>
  </si>
  <si>
    <t>年　次</t>
  </si>
  <si>
    <t>全　　　日　　　制</t>
  </si>
  <si>
    <t>定　　　時　　　制</t>
  </si>
  <si>
    <t>全　日　制</t>
  </si>
  <si>
    <t>定　時　制</t>
  </si>
  <si>
    <t>校</t>
  </si>
  <si>
    <t>平成 元 年</t>
  </si>
  <si>
    <t>平成 ９ 年</t>
  </si>
  <si>
    <t>　　－</t>
  </si>
  <si>
    <t>資料： 美幌高等学校</t>
  </si>
  <si>
    <t>　　　　　　　　　　                                ＝各年５月１日現在  学校基本調査＝</t>
    <phoneticPr fontId="2"/>
  </si>
  <si>
    <t xml:space="preserve">    　２  年</t>
    <phoneticPr fontId="2"/>
  </si>
  <si>
    <t>令和　元  年</t>
    <rPh sb="0" eb="2">
      <t>レイワ</t>
    </rPh>
    <rPh sb="3" eb="4">
      <t>モト</t>
    </rPh>
    <phoneticPr fontId="2"/>
  </si>
  <si>
    <t>令和元年</t>
    <rPh sb="0" eb="2">
      <t>レイワ</t>
    </rPh>
    <rPh sb="2" eb="3">
      <t>モト</t>
    </rPh>
    <phoneticPr fontId="2"/>
  </si>
  <si>
    <t xml:space="preserve">    ２年</t>
    <phoneticPr fontId="2"/>
  </si>
  <si>
    <t>１歳</t>
  </si>
  <si>
    <t>２歳</t>
  </si>
  <si>
    <t>０歳</t>
  </si>
  <si>
    <t>　　美幌町字西２条南１丁目１</t>
    <rPh sb="2" eb="5">
      <t>ビホロチョウ</t>
    </rPh>
    <phoneticPr fontId="2"/>
  </si>
  <si>
    <t>（注）令和２年 藤幼稚園が認定こども園に変更。</t>
    <rPh sb="1" eb="2">
      <t>チュウ</t>
    </rPh>
    <rPh sb="3" eb="5">
      <t>レイワ</t>
    </rPh>
    <rPh sb="6" eb="7">
      <t>ネン</t>
    </rPh>
    <rPh sb="8" eb="9">
      <t>フジ</t>
    </rPh>
    <rPh sb="9" eb="12">
      <t>ヨウチエン</t>
    </rPh>
    <rPh sb="13" eb="15">
      <t>ニンテイ</t>
    </rPh>
    <rPh sb="18" eb="19">
      <t>エン</t>
    </rPh>
    <rPh sb="20" eb="22">
      <t>ヘンコウ</t>
    </rPh>
    <phoneticPr fontId="2"/>
  </si>
  <si>
    <t xml:space="preserve">     令和３年 大谷幼稚園が認定こども園に変更。</t>
    <rPh sb="5" eb="7">
      <t>レイワ</t>
    </rPh>
    <rPh sb="8" eb="9">
      <t>ネン</t>
    </rPh>
    <rPh sb="10" eb="12">
      <t>オオタニ</t>
    </rPh>
    <rPh sb="12" eb="15">
      <t>ヨウチエン</t>
    </rPh>
    <rPh sb="16" eb="18">
      <t>ニンテイ</t>
    </rPh>
    <rPh sb="21" eb="22">
      <t>エン</t>
    </rPh>
    <rPh sb="23" eb="25">
      <t>ヘンコウ</t>
    </rPh>
    <phoneticPr fontId="2"/>
  </si>
  <si>
    <t>令和 元 年</t>
    <rPh sb="0" eb="2">
      <t>レイワ</t>
    </rPh>
    <rPh sb="3" eb="4">
      <t>モト</t>
    </rPh>
    <rPh sb="5" eb="6">
      <t>ネン</t>
    </rPh>
    <phoneticPr fontId="2"/>
  </si>
  <si>
    <t xml:space="preserve">     ２ 年</t>
    <rPh sb="7" eb="8">
      <t>ネン</t>
    </rPh>
    <phoneticPr fontId="2"/>
  </si>
  <si>
    <t>令和 元 年</t>
    <rPh sb="0" eb="2">
      <t>レイワ</t>
    </rPh>
    <rPh sb="3" eb="4">
      <t>モト</t>
    </rPh>
    <phoneticPr fontId="2"/>
  </si>
  <si>
    <t xml:space="preserve">     ２ 年</t>
    <phoneticPr fontId="2"/>
  </si>
  <si>
    <t>令和　元　年</t>
    <rPh sb="0" eb="2">
      <t>レイワ</t>
    </rPh>
    <rPh sb="3" eb="4">
      <t>モト</t>
    </rPh>
    <phoneticPr fontId="2"/>
  </si>
  <si>
    <t xml:space="preserve">    　２　年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</si>
  <si>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</si>
  <si>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</si>
  <si>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＝各年５月１日現在  学校基本調査外＝</t>
    <rPh sb="18" eb="19">
      <t>ホカ</t>
    </rPh>
    <phoneticPr fontId="2"/>
  </si>
  <si>
    <t>令和 ２ 年度</t>
    <rPh sb="0" eb="2">
      <t>レイワ</t>
    </rPh>
    <phoneticPr fontId="2"/>
  </si>
  <si>
    <t>合      計</t>
    <rPh sb="0" eb="1">
      <t>ゴウ</t>
    </rPh>
    <rPh sb="7" eb="8">
      <t>ケイ</t>
    </rPh>
    <phoneticPr fontId="2"/>
  </si>
  <si>
    <t xml:space="preserve">　町民会館会場別使用状況（続き）        </t>
    <rPh sb="13" eb="14">
      <t>ツヅ</t>
    </rPh>
    <phoneticPr fontId="2"/>
  </si>
  <si>
    <t xml:space="preserve">　90　　学校数、在学者数及び教員数        </t>
    <phoneticPr fontId="2"/>
  </si>
  <si>
    <t xml:space="preserve">　91　　小学校一覧        </t>
    <phoneticPr fontId="2"/>
  </si>
  <si>
    <t xml:space="preserve">　92　　小学校の概況      </t>
    <phoneticPr fontId="2"/>
  </si>
  <si>
    <t xml:space="preserve">　93　　中学校一覧        </t>
    <phoneticPr fontId="2"/>
  </si>
  <si>
    <t xml:space="preserve">　94　　中学校の概況      </t>
    <phoneticPr fontId="2"/>
  </si>
  <si>
    <t xml:space="preserve">　95　　高等学校    </t>
    <rPh sb="5" eb="7">
      <t>コウトウ</t>
    </rPh>
    <phoneticPr fontId="2"/>
  </si>
  <si>
    <t xml:space="preserve">　96　　高等学校の概況      </t>
    <phoneticPr fontId="2"/>
  </si>
  <si>
    <t xml:space="preserve">　97　　幼稚園一覧        </t>
    <phoneticPr fontId="2"/>
  </si>
  <si>
    <t xml:space="preserve">　98　　幼稚園の概況        </t>
    <phoneticPr fontId="2"/>
  </si>
  <si>
    <t xml:space="preserve">　99　　卒業の状況（中学校）        </t>
    <phoneticPr fontId="2"/>
  </si>
  <si>
    <t xml:space="preserve">　100　　図書分類別蔵書冊数          </t>
    <phoneticPr fontId="2"/>
  </si>
  <si>
    <t xml:space="preserve">　101　　図書分類別利用状況          </t>
    <phoneticPr fontId="2"/>
  </si>
  <si>
    <t xml:space="preserve">　102　　町民会館会場別使用状況        </t>
    <phoneticPr fontId="2"/>
  </si>
  <si>
    <t xml:space="preserve">　103　　町民会館行事別使用状況          </t>
    <phoneticPr fontId="2"/>
  </si>
  <si>
    <t xml:space="preserve">　104　　トレーニングセンター利用状況            </t>
    <phoneticPr fontId="2"/>
  </si>
  <si>
    <t xml:space="preserve">　105　　スポーツセンター利用状況        </t>
    <phoneticPr fontId="2"/>
  </si>
  <si>
    <t xml:space="preserve">　106　　あさひ体育センター利用状況      </t>
    <phoneticPr fontId="2"/>
  </si>
  <si>
    <t xml:space="preserve">　107　　Ｂ＆Ｇ海洋センター利用状況      </t>
    <phoneticPr fontId="2"/>
  </si>
  <si>
    <t>　108　　リリー山スキー場利用状況</t>
    <rPh sb="9" eb="10">
      <t>ヤマ</t>
    </rPh>
    <rPh sb="13" eb="14">
      <t>ジョウ</t>
    </rPh>
    <rPh sb="14" eb="16">
      <t>リヨウ</t>
    </rPh>
    <rPh sb="16" eb="18">
      <t>ジョウキョウ</t>
    </rPh>
    <phoneticPr fontId="2"/>
  </si>
  <si>
    <t>　109　　網走川河畔公園パークゴルフ場利用状況</t>
    <rPh sb="6" eb="8">
      <t>アバシリ</t>
    </rPh>
    <rPh sb="8" eb="9">
      <t>ガワ</t>
    </rPh>
    <rPh sb="9" eb="11">
      <t>カハン</t>
    </rPh>
    <rPh sb="11" eb="13">
      <t>コウエン</t>
    </rPh>
    <rPh sb="19" eb="20">
      <t>ジョウ</t>
    </rPh>
    <rPh sb="20" eb="22">
      <t>リヨウ</t>
    </rPh>
    <rPh sb="22" eb="24">
      <t>ジョウキョウ</t>
    </rPh>
    <phoneticPr fontId="2"/>
  </si>
  <si>
    <t xml:space="preserve">　110　　コミュニティセンター利用状況        </t>
    <phoneticPr fontId="2"/>
  </si>
  <si>
    <t xml:space="preserve">　111　　博物館等施設入館者状況          </t>
    <rPh sb="6" eb="9">
      <t>ハクブツカン</t>
    </rPh>
    <rPh sb="9" eb="10">
      <t>トウ</t>
    </rPh>
    <rPh sb="10" eb="12">
      <t>シセツ</t>
    </rPh>
    <phoneticPr fontId="2"/>
  </si>
  <si>
    <t xml:space="preserve">　112　　マナビティーセンター利用状況       </t>
    <phoneticPr fontId="2"/>
  </si>
  <si>
    <t xml:space="preserve">   件</t>
  </si>
  <si>
    <t xml:space="preserve">       件</t>
  </si>
  <si>
    <t xml:space="preserve">      人</t>
  </si>
  <si>
    <t xml:space="preserve">    件</t>
  </si>
  <si>
    <t xml:space="preserve">     件</t>
  </si>
  <si>
    <t xml:space="preserve">         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</si>
</sst>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_ "/>
    <numFmt numFmtId="177" formatCode="_ * #,##0.0_ ;_ * \-#,##0.0_ ;_ * &quot;-&quot;?_ ;_ @_ "/>
    <numFmt numFmtId="178" formatCode="#,##0_ "/>
    <numFmt numFmtId="179" formatCode="##&quot;年度&quot;"/>
    <numFmt numFmtId="180" formatCode="_ * #,##0_'&quot;人&quot;\ ;_ * \-#,##0_ ;_ * &quot;-&quot;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735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1" fontId="3" fillId="0" borderId="1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ill="1"/>
    <xf numFmtId="41" fontId="3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41" fontId="3" fillId="0" borderId="0" xfId="0" applyNumberFormat="1" applyFont="1" applyBorder="1" applyAlignment="1">
      <alignment horizontal="justify" vertical="top" wrapText="1"/>
    </xf>
    <xf numFmtId="41" fontId="3" fillId="0" borderId="0" xfId="0" applyNumberFormat="1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center" vertical="top" wrapText="1"/>
    </xf>
    <xf numFmtId="41" fontId="3" fillId="0" borderId="26" xfId="0" applyNumberFormat="1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41" fontId="0" fillId="0" borderId="0" xfId="0" applyNumberFormat="1" applyBorder="1" applyAlignment="1">
      <alignment vertical="center"/>
    </xf>
    <xf numFmtId="0" fontId="7" fillId="0" borderId="4" xfId="0" applyFont="1" applyBorder="1" applyAlignment="1">
      <alignment horizontal="distributed" vertical="center" shrinkToFit="1"/>
    </xf>
    <xf numFmtId="0" fontId="5" fillId="0" borderId="41" xfId="0" applyFont="1" applyBorder="1" applyAlignment="1">
      <alignment horizontal="right" vertical="top" wrapText="1"/>
    </xf>
    <xf numFmtId="41" fontId="3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1" fontId="3" fillId="0" borderId="1" xfId="3" applyNumberFormat="1" applyFont="1" applyFill="1" applyBorder="1" applyAlignment="1">
      <alignment horizontal="center" wrapText="1"/>
    </xf>
    <xf numFmtId="41" fontId="3" fillId="0" borderId="2" xfId="3" applyNumberFormat="1" applyFont="1" applyFill="1" applyBorder="1" applyAlignment="1">
      <alignment horizontal="center" wrapText="1"/>
    </xf>
    <xf numFmtId="41" fontId="3" fillId="0" borderId="19" xfId="0" applyNumberFormat="1" applyFont="1" applyFill="1" applyBorder="1" applyAlignment="1">
      <alignment horizontal="center" wrapText="1"/>
    </xf>
    <xf numFmtId="41" fontId="3" fillId="0" borderId="27" xfId="0" applyNumberFormat="1" applyFont="1" applyFill="1" applyBorder="1" applyAlignment="1">
      <alignment horizontal="center" wrapText="1"/>
    </xf>
    <xf numFmtId="41" fontId="3" fillId="0" borderId="1" xfId="3" applyNumberFormat="1" applyFont="1" applyFill="1" applyBorder="1" applyAlignment="1">
      <alignment horizontal="right" wrapText="1"/>
    </xf>
    <xf numFmtId="41" fontId="3" fillId="0" borderId="9" xfId="3" applyNumberFormat="1" applyFont="1" applyFill="1" applyBorder="1" applyAlignment="1">
      <alignment horizontal="center" wrapText="1"/>
    </xf>
    <xf numFmtId="41" fontId="3" fillId="0" borderId="9" xfId="3" applyNumberFormat="1" applyFont="1" applyFill="1" applyBorder="1" applyAlignment="1">
      <alignment horizontal="right" wrapText="1"/>
    </xf>
    <xf numFmtId="41" fontId="3" fillId="0" borderId="11" xfId="3" applyNumberFormat="1" applyFont="1" applyFill="1" applyBorder="1" applyAlignment="1">
      <alignment horizontal="center" wrapText="1"/>
    </xf>
    <xf numFmtId="41" fontId="3" fillId="0" borderId="1" xfId="3" applyNumberFormat="1" applyFont="1" applyFill="1" applyBorder="1" applyAlignment="1">
      <alignment horizontal="center" shrinkToFit="1"/>
    </xf>
    <xf numFmtId="41" fontId="3" fillId="0" borderId="1" xfId="3" applyNumberFormat="1" applyFont="1" applyFill="1" applyBorder="1" applyAlignment="1">
      <alignment horizontal="right" shrinkToFit="1"/>
    </xf>
    <xf numFmtId="41" fontId="3" fillId="0" borderId="21" xfId="3" applyNumberFormat="1" applyFont="1" applyFill="1" applyBorder="1" applyAlignment="1">
      <alignment horizontal="center" shrinkToFit="1"/>
    </xf>
    <xf numFmtId="41" fontId="3" fillId="0" borderId="26" xfId="3" applyNumberFormat="1" applyFont="1" applyFill="1" applyBorder="1" applyAlignment="1">
      <alignment horizontal="center" shrinkToFit="1"/>
    </xf>
    <xf numFmtId="41" fontId="3" fillId="0" borderId="2" xfId="3" applyNumberFormat="1" applyFont="1" applyFill="1" applyBorder="1" applyAlignment="1">
      <alignment horizontal="center" shrinkToFit="1"/>
    </xf>
    <xf numFmtId="41" fontId="3" fillId="0" borderId="9" xfId="3" applyNumberFormat="1" applyFont="1" applyFill="1" applyBorder="1" applyAlignment="1">
      <alignment horizontal="center" shrinkToFit="1"/>
    </xf>
    <xf numFmtId="41" fontId="3" fillId="0" borderId="9" xfId="3" applyNumberFormat="1" applyFont="1" applyFill="1" applyBorder="1" applyAlignment="1">
      <alignment horizontal="right" shrinkToFit="1"/>
    </xf>
    <xf numFmtId="41" fontId="3" fillId="0" borderId="19" xfId="3" applyNumberFormat="1" applyFont="1" applyFill="1" applyBorder="1" applyAlignment="1">
      <alignment horizontal="center" shrinkToFit="1"/>
    </xf>
    <xf numFmtId="41" fontId="3" fillId="0" borderId="27" xfId="3" applyNumberFormat="1" applyFont="1" applyFill="1" applyBorder="1" applyAlignment="1">
      <alignment horizontal="center" shrinkToFit="1"/>
    </xf>
    <xf numFmtId="41" fontId="3" fillId="0" borderId="11" xfId="3" applyNumberFormat="1" applyFont="1" applyFill="1" applyBorder="1" applyAlignment="1">
      <alignment horizontal="center" shrinkToFit="1"/>
    </xf>
    <xf numFmtId="41" fontId="3" fillId="0" borderId="37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19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1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3" fillId="0" borderId="12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13" xfId="3" applyFont="1" applyFill="1" applyBorder="1" applyAlignment="1">
      <alignment horizontal="center" wrapText="1"/>
    </xf>
    <xf numFmtId="0" fontId="0" fillId="0" borderId="0" xfId="0" applyBorder="1"/>
    <xf numFmtId="0" fontId="3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41" fontId="3" fillId="0" borderId="20" xfId="0" applyNumberFormat="1" applyFont="1" applyFill="1" applyBorder="1" applyAlignment="1">
      <alignment horizont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41" fontId="3" fillId="0" borderId="4" xfId="0" applyNumberFormat="1" applyFont="1" applyFill="1" applyBorder="1" applyAlignment="1">
      <alignment horizontal="center" vertical="center" wrapText="1"/>
    </xf>
    <xf numFmtId="41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wrapText="1"/>
    </xf>
    <xf numFmtId="41" fontId="3" fillId="0" borderId="0" xfId="3" applyNumberFormat="1" applyFont="1" applyFill="1" applyBorder="1" applyAlignment="1">
      <alignment horizontal="center" shrinkToFit="1"/>
    </xf>
    <xf numFmtId="41" fontId="3" fillId="0" borderId="0" xfId="3" applyNumberFormat="1" applyFont="1" applyFill="1" applyBorder="1" applyAlignment="1">
      <alignment horizontal="right" wrapText="1"/>
    </xf>
    <xf numFmtId="41" fontId="3" fillId="0" borderId="0" xfId="3" applyNumberFormat="1" applyFont="1" applyFill="1" applyBorder="1" applyAlignment="1">
      <alignment horizontal="right" shrinkToFit="1"/>
    </xf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41" fontId="3" fillId="0" borderId="1" xfId="0" applyNumberFormat="1" applyFont="1" applyFill="1" applyBorder="1" applyAlignment="1">
      <alignment horizontal="left"/>
    </xf>
    <xf numFmtId="41" fontId="3" fillId="0" borderId="2" xfId="0" applyNumberFormat="1" applyFont="1" applyFill="1" applyBorder="1" applyAlignment="1">
      <alignment horizontal="left"/>
    </xf>
    <xf numFmtId="41" fontId="3" fillId="0" borderId="9" xfId="0" applyNumberFormat="1" applyFont="1" applyFill="1" applyBorder="1" applyAlignment="1">
      <alignment horizontal="left"/>
    </xf>
    <xf numFmtId="41" fontId="3" fillId="0" borderId="11" xfId="0" applyNumberFormat="1" applyFont="1" applyFill="1" applyBorder="1" applyAlignment="1">
      <alignment horizontal="left"/>
    </xf>
    <xf numFmtId="41" fontId="0" fillId="0" borderId="0" xfId="0" applyNumberFormat="1"/>
    <xf numFmtId="0" fontId="3" fillId="0" borderId="0" xfId="0" applyFont="1" applyAlignment="1">
      <alignment horizontal="justify"/>
    </xf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41" fontId="3" fillId="0" borderId="0" xfId="0" applyNumberFormat="1" applyFont="1" applyBorder="1" applyAlignment="1">
      <alignment horizontal="justify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0" fontId="0" fillId="0" borderId="0" xfId="0"/>
    <xf numFmtId="38" fontId="11" fillId="0" borderId="9" xfId="1" applyFont="1" applyFill="1" applyBorder="1" applyAlignment="1">
      <alignment horizontal="right" vertical="top"/>
    </xf>
    <xf numFmtId="38" fontId="11" fillId="0" borderId="37" xfId="1" applyFont="1" applyFill="1" applyBorder="1" applyAlignment="1">
      <alignment horizontal="right" vertical="top"/>
    </xf>
    <xf numFmtId="38" fontId="11" fillId="0" borderId="11" xfId="1" applyFont="1" applyFill="1" applyBorder="1" applyAlignment="1">
      <alignment horizontal="right" vertical="top"/>
    </xf>
    <xf numFmtId="41" fontId="0" fillId="0" borderId="0" xfId="0" applyNumberFormat="1"/>
    <xf numFmtId="0" fontId="10" fillId="0" borderId="14" xfId="2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/>
    </xf>
    <xf numFmtId="41" fontId="6" fillId="0" borderId="34" xfId="1" applyNumberFormat="1" applyFont="1" applyFill="1" applyBorder="1" applyAlignment="1">
      <alignment horizontal="right"/>
    </xf>
    <xf numFmtId="0" fontId="10" fillId="0" borderId="38" xfId="2" applyFont="1" applyFill="1" applyBorder="1" applyAlignment="1">
      <alignment vertical="center"/>
    </xf>
    <xf numFmtId="0" fontId="10" fillId="0" borderId="4" xfId="2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vertical="center"/>
    </xf>
    <xf numFmtId="0" fontId="10" fillId="0" borderId="35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41" fontId="3" fillId="0" borderId="11" xfId="1" applyNumberFormat="1" applyFont="1" applyFill="1" applyBorder="1" applyAlignment="1">
      <alignment horizontal="center"/>
    </xf>
    <xf numFmtId="41" fontId="3" fillId="0" borderId="37" xfId="1" applyNumberFormat="1" applyFont="1" applyFill="1" applyBorder="1" applyAlignment="1">
      <alignment horizontal="center"/>
    </xf>
    <xf numFmtId="41" fontId="3" fillId="0" borderId="9" xfId="1" applyNumberFormat="1" applyFont="1" applyFill="1" applyBorder="1" applyAlignment="1">
      <alignment horizontal="center"/>
    </xf>
    <xf numFmtId="41" fontId="0" fillId="0" borderId="0" xfId="0" applyNumberFormat="1" applyBorder="1"/>
    <xf numFmtId="41" fontId="3" fillId="0" borderId="14" xfId="1" applyNumberFormat="1" applyFont="1" applyFill="1" applyBorder="1" applyAlignment="1">
      <alignment horizontal="center"/>
    </xf>
    <xf numFmtId="41" fontId="3" fillId="0" borderId="38" xfId="1" applyNumberFormat="1" applyFont="1" applyFill="1" applyBorder="1" applyAlignment="1">
      <alignment horizontal="center"/>
    </xf>
    <xf numFmtId="41" fontId="3" fillId="0" borderId="4" xfId="1" applyNumberFormat="1" applyFont="1" applyFill="1" applyBorder="1" applyAlignment="1">
      <alignment horizontal="center"/>
    </xf>
    <xf numFmtId="180" fontId="3" fillId="0" borderId="2" xfId="1" applyNumberFormat="1" applyFont="1" applyFill="1" applyBorder="1" applyAlignment="1">
      <alignment horizontal="center"/>
    </xf>
    <xf numFmtId="180" fontId="3" fillId="0" borderId="35" xfId="1" applyNumberFormat="1" applyFont="1" applyFill="1" applyBorder="1" applyAlignment="1">
      <alignment horizontal="center"/>
    </xf>
    <xf numFmtId="180" fontId="3" fillId="0" borderId="1" xfId="1" applyNumberFormat="1" applyFont="1" applyFill="1" applyBorder="1" applyAlignment="1">
      <alignment horizontal="center"/>
    </xf>
    <xf numFmtId="41" fontId="0" fillId="0" borderId="0" xfId="0" applyNumberFormat="1" applyFill="1" applyBorder="1"/>
    <xf numFmtId="41" fontId="0" fillId="0" borderId="34" xfId="0" applyNumberFormat="1" applyFill="1" applyBorder="1"/>
    <xf numFmtId="41" fontId="0" fillId="0" borderId="60" xfId="0" applyNumberFormat="1" applyFill="1" applyBorder="1"/>
    <xf numFmtId="41" fontId="3" fillId="0" borderId="4" xfId="1" applyNumberFormat="1" applyFont="1" applyFill="1" applyBorder="1" applyAlignment="1">
      <alignment horizontal="center" shrinkToFit="1"/>
    </xf>
    <xf numFmtId="41" fontId="3" fillId="0" borderId="38" xfId="1" applyNumberFormat="1" applyFont="1" applyFill="1" applyBorder="1" applyAlignment="1">
      <alignment horizontal="center" shrinkToFit="1"/>
    </xf>
    <xf numFmtId="41" fontId="3" fillId="0" borderId="14" xfId="1" applyNumberFormat="1" applyFont="1" applyFill="1" applyBorder="1" applyAlignment="1">
      <alignment horizontal="center" shrinkToFit="1"/>
    </xf>
    <xf numFmtId="180" fontId="7" fillId="0" borderId="1" xfId="1" applyNumberFormat="1" applyFont="1" applyFill="1" applyBorder="1" applyAlignment="1">
      <alignment horizontal="center" shrinkToFit="1"/>
    </xf>
    <xf numFmtId="180" fontId="7" fillId="0" borderId="35" xfId="1" applyNumberFormat="1" applyFont="1" applyFill="1" applyBorder="1" applyAlignment="1">
      <alignment horizontal="center" shrinkToFit="1"/>
    </xf>
    <xf numFmtId="180" fontId="7" fillId="0" borderId="2" xfId="1" applyNumberFormat="1" applyFont="1" applyFill="1" applyBorder="1" applyAlignment="1">
      <alignment horizontal="center" shrinkToFit="1"/>
    </xf>
    <xf numFmtId="41" fontId="6" fillId="0" borderId="1" xfId="1" applyNumberFormat="1" applyFont="1" applyFill="1" applyBorder="1" applyAlignment="1">
      <alignment horizontal="center"/>
    </xf>
    <xf numFmtId="41" fontId="6" fillId="0" borderId="2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justifyLastLine="1" shrinkToFit="1"/>
    </xf>
    <xf numFmtId="41" fontId="6" fillId="0" borderId="9" xfId="1" applyNumberFormat="1" applyFont="1" applyFill="1" applyBorder="1" applyAlignment="1">
      <alignment horizontal="center"/>
    </xf>
    <xf numFmtId="41" fontId="6" fillId="0" borderId="11" xfId="1" applyNumberFormat="1" applyFont="1" applyFill="1" applyBorder="1" applyAlignment="1">
      <alignment horizontal="center"/>
    </xf>
    <xf numFmtId="180" fontId="7" fillId="0" borderId="15" xfId="1" applyNumberFormat="1" applyFont="1" applyFill="1" applyBorder="1" applyAlignment="1">
      <alignment horizontal="center" shrinkToFit="1"/>
    </xf>
    <xf numFmtId="180" fontId="7" fillId="0" borderId="36" xfId="1" applyNumberFormat="1" applyFont="1" applyFill="1" applyBorder="1" applyAlignment="1">
      <alignment horizontal="center" shrinkToFit="1"/>
    </xf>
    <xf numFmtId="180" fontId="7" fillId="0" borderId="16" xfId="1" applyNumberFormat="1" applyFont="1" applyFill="1" applyBorder="1" applyAlignment="1">
      <alignment horizontal="center" shrinkToFit="1"/>
    </xf>
    <xf numFmtId="179" fontId="3" fillId="0" borderId="12" xfId="2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center"/>
    </xf>
    <xf numFmtId="41" fontId="3" fillId="0" borderId="1" xfId="1" applyNumberFormat="1" applyFont="1" applyFill="1" applyBorder="1" applyAlignment="1">
      <alignment horizontal="center" shrinkToFit="1"/>
    </xf>
    <xf numFmtId="41" fontId="3" fillId="0" borderId="2" xfId="1" applyNumberFormat="1" applyFont="1" applyFill="1" applyBorder="1" applyAlignment="1">
      <alignment horizontal="center" shrinkToFit="1"/>
    </xf>
    <xf numFmtId="41" fontId="3" fillId="0" borderId="9" xfId="1" applyNumberFormat="1" applyFont="1" applyFill="1" applyBorder="1" applyAlignment="1">
      <alignment horizontal="center" shrinkToFit="1"/>
    </xf>
    <xf numFmtId="179" fontId="3" fillId="0" borderId="8" xfId="2" applyNumberFormat="1" applyFont="1" applyFill="1" applyBorder="1" applyAlignment="1">
      <alignment horizontal="center" vertical="center"/>
    </xf>
    <xf numFmtId="41" fontId="3" fillId="0" borderId="5" xfId="1" applyNumberFormat="1" applyFont="1" applyFill="1" applyBorder="1" applyAlignment="1">
      <alignment horizontal="center"/>
    </xf>
    <xf numFmtId="179" fontId="3" fillId="0" borderId="13" xfId="2" applyNumberFormat="1" applyFont="1" applyFill="1" applyBorder="1" applyAlignment="1">
      <alignment horizontal="center" vertical="center"/>
    </xf>
    <xf numFmtId="41" fontId="3" fillId="0" borderId="15" xfId="1" applyNumberFormat="1" applyFont="1" applyFill="1" applyBorder="1" applyAlignment="1">
      <alignment horizontal="center" shrinkToFit="1"/>
    </xf>
    <xf numFmtId="41" fontId="3" fillId="0" borderId="16" xfId="1" applyNumberFormat="1" applyFont="1" applyFill="1" applyBorder="1" applyAlignment="1">
      <alignment horizontal="center" shrinkToFi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wrapText="1"/>
    </xf>
    <xf numFmtId="41" fontId="8" fillId="0" borderId="0" xfId="0" applyNumberFormat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horizontal="justify"/>
    </xf>
    <xf numFmtId="0" fontId="3" fillId="0" borderId="9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41" fontId="3" fillId="0" borderId="4" xfId="0" applyNumberFormat="1" applyFont="1" applyFill="1" applyBorder="1" applyAlignment="1">
      <alignment horizontal="right" wrapText="1"/>
    </xf>
    <xf numFmtId="41" fontId="3" fillId="0" borderId="14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distributed" wrapText="1" inden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2" xfId="0" applyNumberFormat="1" applyFont="1" applyFill="1" applyBorder="1" applyAlignment="1">
      <alignment horizontal="right" wrapText="1"/>
    </xf>
    <xf numFmtId="0" fontId="3" fillId="0" borderId="30" xfId="0" applyFont="1" applyFill="1" applyBorder="1" applyAlignment="1">
      <alignment horizontal="center"/>
    </xf>
    <xf numFmtId="41" fontId="3" fillId="0" borderId="3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justify" vertical="top" wrapText="1"/>
    </xf>
    <xf numFmtId="0" fontId="0" fillId="0" borderId="0" xfId="0" applyFill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justify" vertical="top" wrapText="1"/>
    </xf>
    <xf numFmtId="0" fontId="5" fillId="0" borderId="37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wrapText="1"/>
    </xf>
    <xf numFmtId="41" fontId="3" fillId="0" borderId="4" xfId="0" applyNumberFormat="1" applyFont="1" applyFill="1" applyBorder="1" applyAlignment="1">
      <alignment horizontal="center" wrapText="1"/>
    </xf>
    <xf numFmtId="41" fontId="3" fillId="0" borderId="14" xfId="0" applyNumberFormat="1" applyFont="1" applyFill="1" applyBorder="1" applyAlignment="1">
      <alignment horizontal="center" wrapText="1"/>
    </xf>
    <xf numFmtId="41" fontId="3" fillId="0" borderId="38" xfId="0" applyNumberFormat="1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justify" vertical="center" wrapText="1"/>
    </xf>
    <xf numFmtId="41" fontId="0" fillId="0" borderId="0" xfId="0" applyNumberFormat="1" applyFill="1" applyAlignment="1">
      <alignment vertical="center"/>
    </xf>
    <xf numFmtId="0" fontId="3" fillId="0" borderId="12" xfId="0" applyFont="1" applyFill="1" applyBorder="1" applyAlignment="1">
      <alignment horizontal="center" wrapText="1"/>
    </xf>
    <xf numFmtId="41" fontId="3" fillId="0" borderId="1" xfId="0" applyNumberFormat="1" applyFont="1" applyFill="1" applyBorder="1" applyAlignment="1">
      <alignment horizontal="center" wrapText="1"/>
    </xf>
    <xf numFmtId="41" fontId="3" fillId="0" borderId="2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41" fontId="3" fillId="0" borderId="9" xfId="0" applyNumberFormat="1" applyFont="1" applyFill="1" applyBorder="1" applyAlignment="1">
      <alignment horizontal="center" wrapText="1"/>
    </xf>
    <xf numFmtId="41" fontId="3" fillId="0" borderId="9" xfId="0" applyNumberFormat="1" applyFont="1" applyFill="1" applyBorder="1" applyAlignment="1">
      <alignment horizontal="right" wrapText="1"/>
    </xf>
    <xf numFmtId="41" fontId="3" fillId="0" borderId="11" xfId="0" applyNumberFormat="1" applyFont="1" applyFill="1" applyBorder="1" applyAlignment="1">
      <alignment horizontal="center" wrapText="1"/>
    </xf>
    <xf numFmtId="41" fontId="3" fillId="0" borderId="37" xfId="0" applyNumberFormat="1" applyFont="1" applyFill="1" applyBorder="1" applyAlignment="1">
      <alignment horizontal="right" wrapText="1"/>
    </xf>
    <xf numFmtId="41" fontId="3" fillId="0" borderId="11" xfId="0" applyNumberFormat="1" applyFont="1" applyFill="1" applyBorder="1" applyAlignment="1">
      <alignment horizontal="right" wrapText="1"/>
    </xf>
    <xf numFmtId="41" fontId="3" fillId="0" borderId="38" xfId="0" applyNumberFormat="1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center" wrapText="1"/>
    </xf>
    <xf numFmtId="41" fontId="3" fillId="0" borderId="36" xfId="0" applyNumberFormat="1" applyFont="1" applyFill="1" applyBorder="1" applyAlignment="1">
      <alignment horizontal="right" wrapText="1"/>
    </xf>
    <xf numFmtId="41" fontId="3" fillId="0" borderId="16" xfId="0" applyNumberFormat="1" applyFont="1" applyFill="1" applyBorder="1" applyAlignment="1">
      <alignment horizontal="right" wrapText="1"/>
    </xf>
    <xf numFmtId="0" fontId="0" fillId="0" borderId="0" xfId="0" applyFill="1" applyAlignment="1"/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41" fontId="3" fillId="0" borderId="16" xfId="0" applyNumberFormat="1" applyFont="1" applyBorder="1" applyAlignment="1">
      <alignment horizontal="center" wrapTex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41" fontId="3" fillId="0" borderId="21" xfId="3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shrinkToFi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distributed" vertical="top" wrapText="1" justifyLastLine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21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center" wrapText="1"/>
    </xf>
    <xf numFmtId="41" fontId="3" fillId="0" borderId="36" xfId="0" applyNumberFormat="1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1" xfId="0" applyFont="1" applyFill="1" applyBorder="1" applyAlignment="1">
      <alignment horizontal="distributed" wrapText="1" indent="1"/>
    </xf>
    <xf numFmtId="0" fontId="3" fillId="0" borderId="35" xfId="0" applyFont="1" applyFill="1" applyBorder="1" applyAlignment="1">
      <alignment horizontal="distributed" wrapText="1" indent="1"/>
    </xf>
    <xf numFmtId="0" fontId="3" fillId="0" borderId="22" xfId="0" applyFont="1" applyFill="1" applyBorder="1" applyAlignment="1">
      <alignment horizontal="distributed" wrapText="1" indent="1"/>
    </xf>
    <xf numFmtId="0" fontId="3" fillId="0" borderId="36" xfId="0" applyFont="1" applyFill="1" applyBorder="1" applyAlignment="1">
      <alignment horizontal="distributed" wrapText="1" indent="1"/>
    </xf>
    <xf numFmtId="0" fontId="6" fillId="0" borderId="17" xfId="0" applyFont="1" applyFill="1" applyBorder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justify" vertical="top" wrapText="1"/>
    </xf>
    <xf numFmtId="0" fontId="3" fillId="0" borderId="49" xfId="0" applyFont="1" applyFill="1" applyBorder="1" applyAlignment="1">
      <alignment horizontal="justify" vertical="top" wrapText="1"/>
    </xf>
    <xf numFmtId="0" fontId="3" fillId="0" borderId="38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distributed" wrapText="1" indent="1"/>
    </xf>
    <xf numFmtId="0" fontId="3" fillId="0" borderId="37" xfId="0" applyFont="1" applyFill="1" applyBorder="1" applyAlignment="1">
      <alignment horizontal="distributed" wrapText="1" indent="1"/>
    </xf>
    <xf numFmtId="0" fontId="3" fillId="0" borderId="20" xfId="0" applyFont="1" applyFill="1" applyBorder="1" applyAlignment="1">
      <alignment horizontal="distributed" wrapText="1" indent="1"/>
    </xf>
    <xf numFmtId="0" fontId="3" fillId="0" borderId="38" xfId="0" applyFont="1" applyFill="1" applyBorder="1" applyAlignment="1">
      <alignment horizontal="distributed" wrapText="1" inden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47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distributed" vertical="top" wrapText="1" justifyLastLine="1"/>
    </xf>
    <xf numFmtId="0" fontId="3" fillId="0" borderId="42" xfId="0" applyFont="1" applyFill="1" applyBorder="1" applyAlignment="1">
      <alignment horizontal="distributed" vertical="top" wrapText="1" justifyLastLine="1"/>
    </xf>
    <xf numFmtId="0" fontId="3" fillId="0" borderId="24" xfId="0" applyFont="1" applyFill="1" applyBorder="1" applyAlignment="1">
      <alignment horizontal="distributed" vertical="top" wrapText="1" justifyLastLine="1"/>
    </xf>
    <xf numFmtId="41" fontId="3" fillId="0" borderId="0" xfId="0" applyNumberFormat="1" applyFont="1" applyFill="1" applyBorder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9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wrapText="1"/>
    </xf>
    <xf numFmtId="0" fontId="3" fillId="0" borderId="17" xfId="3" applyFont="1" applyFill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41" fontId="3" fillId="0" borderId="21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center" wrapText="1"/>
    </xf>
    <xf numFmtId="41" fontId="3" fillId="0" borderId="21" xfId="1" applyNumberFormat="1" applyFont="1" applyFill="1" applyBorder="1" applyAlignment="1">
      <alignment horizontal="center"/>
    </xf>
    <xf numFmtId="41" fontId="3" fillId="0" borderId="35" xfId="1" applyNumberFormat="1" applyFont="1" applyFill="1" applyBorder="1" applyAlignment="1">
      <alignment horizontal="center"/>
    </xf>
    <xf numFmtId="41" fontId="3" fillId="0" borderId="21" xfId="1" applyNumberFormat="1" applyFont="1" applyFill="1" applyBorder="1" applyAlignment="1">
      <alignment horizontal="center" shrinkToFit="1"/>
    </xf>
    <xf numFmtId="41" fontId="3" fillId="0" borderId="35" xfId="1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distributed" indent="1"/>
    </xf>
    <xf numFmtId="49" fontId="16" fillId="0" borderId="1" xfId="0" applyNumberFormat="1" applyFont="1" applyFill="1" applyBorder="1" applyAlignment="1">
      <alignment horizontal="distributed" indent="1"/>
    </xf>
    <xf numFmtId="49" fontId="16" fillId="0" borderId="3" xfId="0" applyNumberFormat="1" applyFont="1" applyFill="1" applyBorder="1" applyAlignment="1">
      <alignment horizontal="distributed" indent="1"/>
    </xf>
    <xf numFmtId="49" fontId="16" fillId="0" borderId="4" xfId="0" applyNumberFormat="1" applyFont="1" applyFill="1" applyBorder="1" applyAlignment="1">
      <alignment horizontal="distributed" inden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10" fillId="0" borderId="12" xfId="2" applyFont="1" applyFill="1" applyBorder="1">
      <alignment vertical="center"/>
    </xf>
    <xf numFmtId="0" fontId="10" fillId="0" borderId="1" xfId="2" applyFont="1" applyFill="1" applyBorder="1">
      <alignment vertical="center"/>
    </xf>
    <xf numFmtId="49" fontId="16" fillId="0" borderId="12" xfId="0" applyNumberFormat="1" applyFont="1" applyFill="1" applyBorder="1" applyAlignment="1">
      <alignment horizontal="distributed"/>
    </xf>
    <xf numFmtId="49" fontId="16" fillId="0" borderId="1" xfId="0" applyNumberFormat="1" applyFont="1" applyFill="1" applyBorder="1" applyAlignment="1">
      <alignment horizontal="distributed"/>
    </xf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left" vertical="center"/>
    </xf>
    <xf numFmtId="49" fontId="16" fillId="0" borderId="9" xfId="0" applyNumberFormat="1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41" fontId="3" fillId="0" borderId="22" xfId="0" applyNumberFormat="1" applyFont="1" applyFill="1" applyBorder="1" applyAlignment="1">
      <alignment horizontal="center" wrapText="1"/>
    </xf>
    <xf numFmtId="41" fontId="3" fillId="0" borderId="36" xfId="0" applyNumberFormat="1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0" fillId="0" borderId="3" xfId="2" applyFont="1" applyFill="1" applyBorder="1">
      <alignment vertical="center"/>
    </xf>
    <xf numFmtId="0" fontId="10" fillId="0" borderId="4" xfId="2" applyFont="1" applyFill="1" applyBorder="1">
      <alignment vertical="center"/>
    </xf>
    <xf numFmtId="0" fontId="10" fillId="0" borderId="8" xfId="2" applyFont="1" applyFill="1" applyBorder="1">
      <alignment vertical="center"/>
    </xf>
    <xf numFmtId="0" fontId="10" fillId="0" borderId="9" xfId="2" applyFont="1" applyFill="1" applyBorder="1">
      <alignment vertical="center"/>
    </xf>
    <xf numFmtId="49" fontId="16" fillId="0" borderId="54" xfId="0" applyNumberFormat="1" applyFont="1" applyFill="1" applyBorder="1" applyAlignment="1">
      <alignment horizontal="distributed"/>
    </xf>
    <xf numFmtId="49" fontId="16" fillId="0" borderId="43" xfId="0" applyNumberFormat="1" applyFont="1" applyFill="1" applyBorder="1" applyAlignment="1">
      <alignment horizontal="distributed"/>
    </xf>
    <xf numFmtId="49" fontId="16" fillId="0" borderId="35" xfId="0" applyNumberFormat="1" applyFont="1" applyFill="1" applyBorder="1" applyAlignment="1">
      <alignment horizontal="distributed"/>
    </xf>
    <xf numFmtId="41" fontId="3" fillId="0" borderId="58" xfId="0" applyNumberFormat="1" applyFont="1" applyFill="1" applyBorder="1" applyAlignment="1">
      <alignment horizontal="center" wrapText="1"/>
    </xf>
    <xf numFmtId="41" fontId="3" fillId="0" borderId="59" xfId="0" applyNumberFormat="1" applyFont="1" applyFill="1" applyBorder="1" applyAlignment="1">
      <alignment horizontal="center" wrapText="1"/>
    </xf>
    <xf numFmtId="0" fontId="0" fillId="0" borderId="0" xfId="0" applyFont="1" applyFill="1"/>
    <xf numFmtId="0" fontId="18" fillId="0" borderId="0" xfId="0" applyFont="1" applyFill="1"/>
    <xf numFmtId="0" fontId="18" fillId="0" borderId="0" xfId="0" quotePrefix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3" fillId="0" borderId="2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right" vertical="top" wrapText="1"/>
    </xf>
    <xf numFmtId="41" fontId="3" fillId="0" borderId="19" xfId="0" applyNumberFormat="1" applyFont="1" applyFill="1" applyBorder="1" applyAlignment="1">
      <alignment horizontal="right" wrapText="1"/>
    </xf>
    <xf numFmtId="41" fontId="3" fillId="0" borderId="20" xfId="0" applyNumberFormat="1" applyFont="1" applyFill="1" applyBorder="1" applyAlignment="1">
      <alignment horizontal="right" wrapText="1"/>
    </xf>
    <xf numFmtId="41" fontId="3" fillId="0" borderId="21" xfId="0" applyNumberFormat="1" applyFont="1" applyFill="1" applyBorder="1" applyAlignment="1">
      <alignment horizontal="right" wrapText="1"/>
    </xf>
    <xf numFmtId="41" fontId="3" fillId="0" borderId="15" xfId="0" applyNumberFormat="1" applyFont="1" applyFill="1" applyBorder="1" applyAlignment="1">
      <alignment horizontal="center" wrapText="1"/>
    </xf>
    <xf numFmtId="41" fontId="3" fillId="0" borderId="15" xfId="0" applyNumberFormat="1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3" fillId="0" borderId="2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distributed" wrapText="1" justifyLastLine="1"/>
    </xf>
    <xf numFmtId="0" fontId="3" fillId="0" borderId="12" xfId="0" applyFont="1" applyFill="1" applyBorder="1" applyAlignment="1">
      <alignment horizontal="distributed" wrapText="1" justifyLastLine="1"/>
    </xf>
    <xf numFmtId="0" fontId="3" fillId="0" borderId="13" xfId="0" applyFont="1" applyFill="1" applyBorder="1" applyAlignment="1">
      <alignment horizontal="distributed" wrapText="1" justifyLastLine="1"/>
    </xf>
    <xf numFmtId="41" fontId="3" fillId="0" borderId="16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42" xfId="0" applyFont="1" applyFill="1" applyBorder="1" applyAlignment="1">
      <alignment horizontal="distributed" vertical="top" wrapText="1" indent="6"/>
    </xf>
    <xf numFmtId="0" fontId="3" fillId="0" borderId="44" xfId="0" applyFont="1" applyFill="1" applyBorder="1" applyAlignment="1">
      <alignment horizontal="distributed" vertical="top" wrapText="1" indent="6"/>
    </xf>
    <xf numFmtId="0" fontId="3" fillId="0" borderId="45" xfId="0" applyFont="1" applyFill="1" applyBorder="1" applyAlignment="1">
      <alignment horizontal="distributed" vertical="top" wrapText="1" indent="6"/>
    </xf>
    <xf numFmtId="0" fontId="3" fillId="0" borderId="21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right" vertical="top" wrapText="1"/>
    </xf>
    <xf numFmtId="0" fontId="5" fillId="0" borderId="37" xfId="0" applyFont="1" applyFill="1" applyBorder="1" applyAlignment="1">
      <alignment horizontal="right" vertical="top" wrapText="1"/>
    </xf>
    <xf numFmtId="41" fontId="3" fillId="0" borderId="20" xfId="0" applyNumberFormat="1" applyFont="1" applyFill="1" applyBorder="1" applyAlignment="1">
      <alignment horizontal="center" wrapText="1"/>
    </xf>
    <xf numFmtId="41" fontId="3" fillId="0" borderId="38" xfId="0" applyNumberFormat="1" applyFont="1" applyFill="1" applyBorder="1" applyAlignment="1">
      <alignment horizontal="center" wrapText="1"/>
    </xf>
    <xf numFmtId="41" fontId="3" fillId="0" borderId="19" xfId="0" applyNumberFormat="1" applyFont="1" applyFill="1" applyBorder="1" applyAlignment="1">
      <alignment horizontal="center" wrapText="1"/>
    </xf>
    <xf numFmtId="41" fontId="3" fillId="0" borderId="37" xfId="0" applyNumberFormat="1" applyFont="1" applyFill="1" applyBorder="1" applyAlignment="1">
      <alignment horizontal="center" wrapText="1"/>
    </xf>
    <xf numFmtId="41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shrinkToFit="1"/>
    </xf>
    <xf numFmtId="0" fontId="0" fillId="0" borderId="17" xfId="0" applyFill="1" applyBorder="1"/>
    <xf numFmtId="0" fontId="3" fillId="0" borderId="42" xfId="0" applyFont="1" applyFill="1" applyBorder="1" applyAlignment="1">
      <alignment horizontal="justify" vertical="top" wrapText="1"/>
    </xf>
    <xf numFmtId="0" fontId="3" fillId="0" borderId="44" xfId="0" applyFont="1" applyFill="1" applyBorder="1" applyAlignment="1">
      <alignment horizontal="justify" vertical="top" wrapText="1"/>
    </xf>
    <xf numFmtId="0" fontId="3" fillId="0" borderId="45" xfId="0" applyFont="1" applyFill="1" applyBorder="1" applyAlignment="1">
      <alignment horizontal="justify" vertical="top" wrapText="1"/>
    </xf>
    <xf numFmtId="0" fontId="3" fillId="0" borderId="42" xfId="0" applyFont="1" applyFill="1" applyBorder="1" applyAlignment="1">
      <alignment horizontal="distributed" vertical="top" wrapText="1" indent="5"/>
    </xf>
    <xf numFmtId="0" fontId="3" fillId="0" borderId="44" xfId="0" applyFont="1" applyFill="1" applyBorder="1" applyAlignment="1">
      <alignment horizontal="distributed" vertical="top" wrapText="1" indent="5"/>
    </xf>
    <xf numFmtId="0" fontId="3" fillId="0" borderId="45" xfId="0" applyFont="1" applyFill="1" applyBorder="1" applyAlignment="1">
      <alignment horizontal="distributed" vertical="top" wrapText="1" indent="5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24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center" vertical="top" wrapText="1" justifyLastLine="1"/>
    </xf>
    <xf numFmtId="0" fontId="3" fillId="0" borderId="43" xfId="0" applyFont="1" applyFill="1" applyBorder="1" applyAlignment="1">
      <alignment horizontal="center" vertical="top" wrapText="1" justifyLastLine="1"/>
    </xf>
    <xf numFmtId="0" fontId="3" fillId="0" borderId="35" xfId="0" applyFont="1" applyFill="1" applyBorder="1" applyAlignment="1">
      <alignment horizontal="center" vertical="top" wrapText="1" justifyLastLine="1"/>
    </xf>
    <xf numFmtId="0" fontId="3" fillId="0" borderId="21" xfId="0" applyFont="1" applyFill="1" applyBorder="1" applyAlignment="1">
      <alignment horizontal="distributed" vertical="top" wrapText="1" justifyLastLine="1"/>
    </xf>
    <xf numFmtId="0" fontId="3" fillId="0" borderId="43" xfId="0" applyFont="1" applyFill="1" applyBorder="1" applyAlignment="1">
      <alignment horizontal="distributed" vertical="top" wrapText="1" justifyLastLine="1"/>
    </xf>
    <xf numFmtId="0" fontId="3" fillId="0" borderId="35" xfId="0" applyFont="1" applyFill="1" applyBorder="1" applyAlignment="1">
      <alignment horizontal="distributed" vertical="top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right" vertical="top" wrapText="1"/>
    </xf>
    <xf numFmtId="0" fontId="0" fillId="0" borderId="35" xfId="0" applyFill="1" applyBorder="1" applyAlignment="1">
      <alignment horizontal="center" wrapText="1"/>
    </xf>
    <xf numFmtId="0" fontId="0" fillId="0" borderId="40" xfId="0" applyFill="1" applyBorder="1" applyAlignment="1"/>
    <xf numFmtId="0" fontId="0" fillId="0" borderId="44" xfId="0" applyFill="1" applyBorder="1" applyAlignment="1">
      <alignment horizontal="distributed" vertical="top" wrapText="1" justifyLastLine="1"/>
    </xf>
    <xf numFmtId="0" fontId="0" fillId="0" borderId="45" xfId="0" applyFill="1" applyBorder="1" applyAlignment="1">
      <alignment horizontal="distributed" vertical="top" wrapText="1" justifyLastLine="1"/>
    </xf>
    <xf numFmtId="0" fontId="0" fillId="0" borderId="41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41" fontId="3" fillId="0" borderId="32" xfId="0" applyNumberFormat="1" applyFont="1" applyFill="1" applyBorder="1" applyAlignment="1">
      <alignment horizontal="center" wrapText="1"/>
    </xf>
    <xf numFmtId="0" fontId="0" fillId="0" borderId="44" xfId="0" applyFill="1" applyBorder="1" applyAlignment="1">
      <alignment horizontal="center"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51" xfId="0" applyFill="1" applyBorder="1" applyAlignment="1">
      <alignment horizontal="center" vertical="top" wrapText="1"/>
    </xf>
    <xf numFmtId="0" fontId="4" fillId="0" borderId="0" xfId="0" applyFont="1" applyFill="1" applyAlignment="1">
      <alignment horizontal="justify"/>
    </xf>
    <xf numFmtId="0" fontId="3" fillId="0" borderId="4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distributed" vertical="center" wrapText="1" justifyLastLine="1"/>
    </xf>
    <xf numFmtId="0" fontId="3" fillId="0" borderId="50" xfId="0" applyFont="1" applyFill="1" applyBorder="1" applyAlignment="1">
      <alignment horizontal="center" vertical="center" wrapText="1" justifyLastLine="1"/>
    </xf>
    <xf numFmtId="0" fontId="3" fillId="0" borderId="17" xfId="0" applyFont="1" applyFill="1" applyBorder="1" applyAlignment="1">
      <alignment horizontal="center" vertical="center" wrapText="1" justifyLastLine="1"/>
    </xf>
    <xf numFmtId="0" fontId="3" fillId="0" borderId="47" xfId="0" applyFont="1" applyFill="1" applyBorder="1" applyAlignment="1">
      <alignment horizontal="center" vertical="center" wrapText="1" justifyLastLine="1"/>
    </xf>
    <xf numFmtId="0" fontId="3" fillId="0" borderId="61" xfId="0" applyFont="1" applyFill="1" applyBorder="1" applyAlignment="1">
      <alignment horizontal="center" vertical="center" wrapText="1" justifyLastLine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2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shrinkToFit="1"/>
    </xf>
    <xf numFmtId="0" fontId="0" fillId="0" borderId="21" xfId="0" applyFill="1" applyBorder="1"/>
    <xf numFmtId="0" fontId="0" fillId="0" borderId="1" xfId="0" applyFill="1" applyBorder="1"/>
    <xf numFmtId="0" fontId="0" fillId="0" borderId="35" xfId="0" applyFill="1" applyBorder="1"/>
    <xf numFmtId="41" fontId="3" fillId="0" borderId="3" xfId="0" applyNumberFormat="1" applyFont="1" applyFill="1" applyBorder="1" applyAlignment="1">
      <alignment horizontal="center" wrapText="1"/>
    </xf>
    <xf numFmtId="41" fontId="3" fillId="0" borderId="12" xfId="0" applyNumberFormat="1" applyFont="1" applyFill="1" applyBorder="1" applyAlignment="1">
      <alignment horizontal="center" wrapText="1"/>
    </xf>
    <xf numFmtId="41" fontId="3" fillId="0" borderId="8" xfId="0" applyNumberFormat="1" applyFont="1" applyFill="1" applyBorder="1" applyAlignment="1">
      <alignment horizontal="center" wrapText="1"/>
    </xf>
    <xf numFmtId="0" fontId="0" fillId="0" borderId="19" xfId="0" applyFill="1" applyBorder="1"/>
    <xf numFmtId="0" fontId="0" fillId="0" borderId="9" xfId="0" applyFill="1" applyBorder="1"/>
    <xf numFmtId="0" fontId="0" fillId="0" borderId="37" xfId="0" applyFill="1" applyBorder="1"/>
    <xf numFmtId="41" fontId="0" fillId="0" borderId="20" xfId="0" applyNumberFormat="1" applyFill="1" applyBorder="1"/>
    <xf numFmtId="41" fontId="0" fillId="0" borderId="4" xfId="0" applyNumberFormat="1" applyFill="1" applyBorder="1"/>
    <xf numFmtId="41" fontId="0" fillId="0" borderId="38" xfId="0" applyNumberFormat="1" applyFill="1" applyBorder="1"/>
    <xf numFmtId="41" fontId="0" fillId="0" borderId="21" xfId="0" applyNumberFormat="1" applyFill="1" applyBorder="1"/>
    <xf numFmtId="41" fontId="0" fillId="0" borderId="1" xfId="0" applyNumberFormat="1" applyFill="1" applyBorder="1"/>
    <xf numFmtId="41" fontId="0" fillId="0" borderId="35" xfId="0" applyNumberFormat="1" applyFill="1" applyBorder="1"/>
    <xf numFmtId="41" fontId="6" fillId="0" borderId="21" xfId="0" applyNumberFormat="1" applyFont="1" applyFill="1" applyBorder="1"/>
    <xf numFmtId="41" fontId="6" fillId="0" borderId="1" xfId="0" applyNumberFormat="1" applyFont="1" applyFill="1" applyBorder="1"/>
    <xf numFmtId="41" fontId="6" fillId="0" borderId="35" xfId="0" applyNumberFormat="1" applyFont="1" applyFill="1" applyBorder="1"/>
    <xf numFmtId="41" fontId="3" fillId="0" borderId="13" xfId="0" applyNumberFormat="1" applyFont="1" applyFill="1" applyBorder="1" applyAlignment="1">
      <alignment horizontal="center" wrapText="1"/>
    </xf>
    <xf numFmtId="41" fontId="6" fillId="0" borderId="22" xfId="0" applyNumberFormat="1" applyFont="1" applyFill="1" applyBorder="1"/>
    <xf numFmtId="41" fontId="6" fillId="0" borderId="15" xfId="0" applyNumberFormat="1" applyFont="1" applyFill="1" applyBorder="1"/>
    <xf numFmtId="41" fontId="6" fillId="0" borderId="36" xfId="0" applyNumberFormat="1" applyFont="1" applyFill="1" applyBorder="1"/>
    <xf numFmtId="0" fontId="3" fillId="0" borderId="17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/>
    <xf numFmtId="0" fontId="3" fillId="0" borderId="40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justify" vertical="top" wrapText="1"/>
    </xf>
    <xf numFmtId="0" fontId="3" fillId="0" borderId="4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wrapText="1"/>
    </xf>
    <xf numFmtId="177" fontId="3" fillId="0" borderId="14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7" fontId="3" fillId="0" borderId="2" xfId="0" applyNumberFormat="1" applyFont="1" applyFill="1" applyBorder="1" applyAlignment="1">
      <alignment horizontal="center" wrapText="1"/>
    </xf>
    <xf numFmtId="177" fontId="3" fillId="0" borderId="9" xfId="0" applyNumberFormat="1" applyFont="1" applyFill="1" applyBorder="1" applyAlignment="1">
      <alignment horizontal="center" wrapText="1"/>
    </xf>
    <xf numFmtId="177" fontId="3" fillId="0" borderId="11" xfId="0" applyNumberFormat="1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shrinkToFit="1"/>
    </xf>
    <xf numFmtId="41" fontId="3" fillId="0" borderId="57" xfId="0" applyNumberFormat="1" applyFont="1" applyFill="1" applyBorder="1" applyAlignment="1">
      <alignment horizontal="center" wrapText="1"/>
    </xf>
    <xf numFmtId="41" fontId="3" fillId="0" borderId="18" xfId="0" applyNumberFormat="1" applyFont="1" applyFill="1" applyBorder="1" applyAlignment="1">
      <alignment horizontal="center" wrapText="1"/>
    </xf>
    <xf numFmtId="41" fontId="3" fillId="0" borderId="14" xfId="0" applyNumberFormat="1" applyFont="1" applyFill="1" applyBorder="1" applyAlignment="1">
      <alignment horizontal="center" vertical="center" wrapText="1"/>
    </xf>
    <xf numFmtId="41" fontId="3" fillId="0" borderId="19" xfId="3" applyNumberFormat="1" applyFont="1" applyFill="1" applyBorder="1" applyAlignment="1">
      <alignment horizontal="center" wrapText="1"/>
    </xf>
    <xf numFmtId="41" fontId="3" fillId="0" borderId="15" xfId="3" applyNumberFormat="1" applyFont="1" applyFill="1" applyBorder="1" applyAlignment="1">
      <alignment horizontal="center" wrapText="1"/>
    </xf>
    <xf numFmtId="41" fontId="3" fillId="0" borderId="22" xfId="3" applyNumberFormat="1" applyFont="1" applyFill="1" applyBorder="1" applyAlignment="1">
      <alignment horizontal="center" wrapText="1"/>
    </xf>
    <xf numFmtId="41" fontId="3" fillId="0" borderId="16" xfId="3" applyNumberFormat="1" applyFont="1" applyFill="1" applyBorder="1" applyAlignment="1">
      <alignment horizontal="center" wrapText="1"/>
    </xf>
    <xf numFmtId="41" fontId="3" fillId="0" borderId="5" xfId="3" applyNumberFormat="1" applyFont="1" applyFill="1" applyBorder="1" applyAlignment="1">
      <alignment horizontal="center" wrapText="1"/>
    </xf>
    <xf numFmtId="41" fontId="3" fillId="0" borderId="4" xfId="3" applyNumberFormat="1" applyFont="1" applyFill="1" applyBorder="1" applyAlignment="1">
      <alignment horizontal="center" wrapText="1"/>
    </xf>
    <xf numFmtId="41" fontId="3" fillId="0" borderId="18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right" vertical="center" wrapText="1"/>
    </xf>
    <xf numFmtId="0" fontId="6" fillId="0" borderId="0" xfId="3" applyFont="1" applyFill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6" fillId="0" borderId="0" xfId="0" applyFont="1" applyFill="1" applyAlignment="1"/>
    <xf numFmtId="0" fontId="6" fillId="0" borderId="0" xfId="3" applyFont="1" applyFill="1"/>
    <xf numFmtId="0" fontId="0" fillId="0" borderId="23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5" xfId="0" applyFont="1" applyFill="1" applyBorder="1"/>
    <xf numFmtId="0" fontId="0" fillId="0" borderId="0" xfId="3" applyFont="1" applyFill="1" applyAlignment="1">
      <alignment vertical="center"/>
    </xf>
    <xf numFmtId="0" fontId="0" fillId="0" borderId="0" xfId="3" applyFont="1" applyFill="1"/>
    <xf numFmtId="0" fontId="6" fillId="0" borderId="0" xfId="0" applyFont="1" applyFill="1" applyAlignment="1">
      <alignment horizontal="left" vertical="center"/>
    </xf>
    <xf numFmtId="0" fontId="0" fillId="0" borderId="46" xfId="0" applyFill="1" applyBorder="1"/>
    <xf numFmtId="0" fontId="3" fillId="0" borderId="17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top" wrapText="1"/>
    </xf>
    <xf numFmtId="41" fontId="3" fillId="0" borderId="20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27" xfId="3" applyNumberFormat="1" applyFont="1" applyFill="1" applyBorder="1" applyAlignment="1">
      <alignment horizontal="center" wrapText="1"/>
    </xf>
    <xf numFmtId="41" fontId="3" fillId="0" borderId="1" xfId="0" applyNumberFormat="1" applyFont="1" applyFill="1" applyBorder="1"/>
    <xf numFmtId="41" fontId="3" fillId="0" borderId="2" xfId="0" applyNumberFormat="1" applyFont="1" applyFill="1" applyBorder="1"/>
    <xf numFmtId="41" fontId="3" fillId="0" borderId="15" xfId="3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1" fontId="3" fillId="0" borderId="16" xfId="0" applyNumberFormat="1" applyFont="1" applyFill="1" applyBorder="1"/>
    <xf numFmtId="0" fontId="3" fillId="0" borderId="42" xfId="0" applyFont="1" applyFill="1" applyBorder="1" applyAlignment="1">
      <alignment horizontal="distributed" vertical="top" wrapText="1" indent="10"/>
    </xf>
    <xf numFmtId="0" fontId="3" fillId="0" borderId="44" xfId="0" applyFont="1" applyFill="1" applyBorder="1" applyAlignment="1">
      <alignment horizontal="distributed" vertical="top" wrapText="1" indent="10"/>
    </xf>
    <xf numFmtId="0" fontId="3" fillId="0" borderId="51" xfId="0" applyFont="1" applyFill="1" applyBorder="1" applyAlignment="1">
      <alignment horizontal="distributed" vertical="top" wrapText="1" indent="10"/>
    </xf>
    <xf numFmtId="0" fontId="3" fillId="0" borderId="0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shrinkToFit="1"/>
    </xf>
    <xf numFmtId="41" fontId="3" fillId="0" borderId="4" xfId="0" applyNumberFormat="1" applyFont="1" applyFill="1" applyBorder="1" applyAlignment="1">
      <alignment horizontal="center" shrinkToFit="1"/>
    </xf>
    <xf numFmtId="41" fontId="3" fillId="0" borderId="14" xfId="0" applyNumberFormat="1" applyFont="1" applyFill="1" applyBorder="1" applyAlignment="1">
      <alignment horizontal="center" shrinkToFit="1"/>
    </xf>
    <xf numFmtId="41" fontId="3" fillId="0" borderId="0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center" shrinkToFit="1"/>
    </xf>
    <xf numFmtId="41" fontId="3" fillId="0" borderId="1" xfId="0" applyNumberFormat="1" applyFont="1" applyFill="1" applyBorder="1" applyAlignment="1">
      <alignment horizontal="center" shrinkToFit="1"/>
    </xf>
    <xf numFmtId="41" fontId="3" fillId="0" borderId="2" xfId="0" applyNumberFormat="1" applyFont="1" applyFill="1" applyBorder="1" applyAlignment="1">
      <alignment horizontal="center" shrinkToFit="1"/>
    </xf>
    <xf numFmtId="41" fontId="3" fillId="0" borderId="15" xfId="3" applyNumberFormat="1" applyFont="1" applyFill="1" applyBorder="1" applyAlignment="1">
      <alignment horizontal="right" wrapText="1"/>
    </xf>
    <xf numFmtId="0" fontId="3" fillId="0" borderId="52" xfId="0" applyFont="1" applyFill="1" applyBorder="1" applyAlignment="1">
      <alignment horizontal="distributed" vertical="top" wrapText="1" indent="10"/>
    </xf>
    <xf numFmtId="0" fontId="3" fillId="0" borderId="5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41" fontId="3" fillId="0" borderId="28" xfId="0" applyNumberFormat="1" applyFont="1" applyFill="1" applyBorder="1" applyAlignment="1">
      <alignment horizontal="center" wrapText="1"/>
    </xf>
    <xf numFmtId="41" fontId="3" fillId="0" borderId="21" xfId="3" applyNumberFormat="1" applyFont="1" applyFill="1" applyBorder="1" applyAlignment="1">
      <alignment horizontal="center" wrapText="1"/>
    </xf>
    <xf numFmtId="41" fontId="3" fillId="0" borderId="26" xfId="3" applyNumberFormat="1" applyFont="1" applyFill="1" applyBorder="1" applyAlignment="1">
      <alignment horizontal="center" wrapText="1"/>
    </xf>
    <xf numFmtId="41" fontId="3" fillId="0" borderId="15" xfId="3" applyNumberFormat="1" applyFont="1" applyFill="1" applyBorder="1" applyAlignment="1">
      <alignment horizontal="center" shrinkToFit="1"/>
    </xf>
    <xf numFmtId="41" fontId="3" fillId="0" borderId="15" xfId="3" applyNumberFormat="1" applyFont="1" applyFill="1" applyBorder="1" applyAlignment="1">
      <alignment horizontal="right" shrinkToFit="1"/>
    </xf>
    <xf numFmtId="41" fontId="3" fillId="0" borderId="22" xfId="3" applyNumberFormat="1" applyFont="1" applyFill="1" applyBorder="1" applyAlignment="1">
      <alignment horizontal="center" shrinkToFit="1"/>
    </xf>
    <xf numFmtId="41" fontId="3" fillId="0" borderId="29" xfId="3" applyNumberFormat="1" applyFont="1" applyFill="1" applyBorder="1" applyAlignment="1">
      <alignment horizontal="center" shrinkToFit="1"/>
    </xf>
    <xf numFmtId="41" fontId="3" fillId="0" borderId="16" xfId="3" applyNumberFormat="1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5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41" fontId="3" fillId="0" borderId="20" xfId="0" applyNumberFormat="1" applyFont="1" applyFill="1" applyBorder="1" applyAlignment="1">
      <alignment horizontal="center" shrinkToFit="1"/>
    </xf>
    <xf numFmtId="41" fontId="3" fillId="0" borderId="28" xfId="0" applyNumberFormat="1" applyFont="1" applyFill="1" applyBorder="1" applyAlignment="1">
      <alignment horizontal="center" shrinkToFit="1"/>
    </xf>
    <xf numFmtId="41" fontId="3" fillId="0" borderId="21" xfId="0" applyNumberFormat="1" applyFont="1" applyFill="1" applyBorder="1" applyAlignment="1">
      <alignment horizontal="center" shrinkToFit="1"/>
    </xf>
    <xf numFmtId="41" fontId="3" fillId="0" borderId="26" xfId="0" applyNumberFormat="1" applyFont="1" applyFill="1" applyBorder="1" applyAlignment="1">
      <alignment horizontal="center" shrinkToFit="1"/>
    </xf>
    <xf numFmtId="41" fontId="3" fillId="0" borderId="5" xfId="3" applyNumberFormat="1" applyFont="1" applyFill="1" applyBorder="1" applyAlignment="1">
      <alignment horizontal="center" shrinkToFit="1"/>
    </xf>
    <xf numFmtId="41" fontId="3" fillId="0" borderId="5" xfId="3" applyNumberFormat="1" applyFont="1" applyFill="1" applyBorder="1" applyAlignment="1">
      <alignment horizontal="right" shrinkToFit="1"/>
    </xf>
    <xf numFmtId="41" fontId="3" fillId="0" borderId="57" xfId="3" applyNumberFormat="1" applyFont="1" applyFill="1" applyBorder="1" applyAlignment="1">
      <alignment horizontal="center" shrinkToFit="1"/>
    </xf>
    <xf numFmtId="41" fontId="3" fillId="0" borderId="66" xfId="3" applyNumberFormat="1" applyFont="1" applyFill="1" applyBorder="1" applyAlignment="1">
      <alignment horizontal="center" shrinkToFit="1"/>
    </xf>
    <xf numFmtId="41" fontId="3" fillId="0" borderId="18" xfId="3" applyNumberFormat="1" applyFont="1" applyFill="1" applyBorder="1" applyAlignment="1">
      <alignment horizontal="center" shrinkToFi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46" xfId="0" applyFont="1" applyFill="1" applyBorder="1" applyAlignment="1">
      <alignment horizontal="distributed" vertical="center" wrapText="1" justifyLastLine="1"/>
    </xf>
    <xf numFmtId="0" fontId="3" fillId="0" borderId="47" xfId="0" applyFont="1" applyFill="1" applyBorder="1" applyAlignment="1">
      <alignment horizontal="distributed" vertical="center" wrapText="1" justifyLastLine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distributed" vertical="center" wrapText="1" justifyLastLine="1"/>
    </xf>
    <xf numFmtId="0" fontId="3" fillId="0" borderId="38" xfId="0" applyFont="1" applyFill="1" applyBorder="1" applyAlignment="1">
      <alignment horizontal="distributed" vertical="center" wrapText="1" justifyLastLine="1"/>
    </xf>
    <xf numFmtId="0" fontId="3" fillId="0" borderId="56" xfId="0" applyFont="1" applyFill="1" applyBorder="1" applyAlignment="1">
      <alignment horizontal="justify" vertical="top" wrapText="1"/>
    </xf>
    <xf numFmtId="0" fontId="3" fillId="0" borderId="37" xfId="0" applyFont="1" applyFill="1" applyBorder="1" applyAlignment="1">
      <alignment horizontal="justify" vertical="top" wrapText="1"/>
    </xf>
    <xf numFmtId="41" fontId="3" fillId="0" borderId="0" xfId="0" applyNumberFormat="1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justify" vertical="top" wrapText="1"/>
    </xf>
    <xf numFmtId="0" fontId="3" fillId="0" borderId="34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right" vertical="top" wrapText="1"/>
    </xf>
    <xf numFmtId="0" fontId="5" fillId="0" borderId="18" xfId="0" applyFont="1" applyFill="1" applyBorder="1" applyAlignment="1">
      <alignment horizontal="right" vertical="top" wrapText="1"/>
    </xf>
    <xf numFmtId="0" fontId="3" fillId="0" borderId="48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Alignment="1">
      <alignment horizontal="right"/>
    </xf>
    <xf numFmtId="41" fontId="3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justify" vertical="center" wrapText="1"/>
    </xf>
    <xf numFmtId="0" fontId="4" fillId="0" borderId="0" xfId="2" applyFont="1" applyFill="1" applyAlignment="1">
      <alignment horizontal="left" vertical="center"/>
    </xf>
    <xf numFmtId="0" fontId="12" fillId="0" borderId="0" xfId="0" applyFont="1" applyFill="1" applyAlignment="1"/>
    <xf numFmtId="0" fontId="3" fillId="0" borderId="5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top" wrapText="1"/>
    </xf>
    <xf numFmtId="0" fontId="3" fillId="0" borderId="2" xfId="0" applyFont="1" applyFill="1" applyBorder="1" applyAlignment="1">
      <alignment horizontal="distributed" vertical="top" wrapText="1"/>
    </xf>
    <xf numFmtId="41" fontId="6" fillId="0" borderId="4" xfId="1" applyNumberFormat="1" applyFont="1" applyFill="1" applyBorder="1" applyAlignment="1">
      <alignment horizontal="right"/>
    </xf>
    <xf numFmtId="41" fontId="6" fillId="0" borderId="14" xfId="1" applyNumberFormat="1" applyFont="1" applyFill="1" applyBorder="1" applyAlignment="1">
      <alignment horizontal="right"/>
    </xf>
    <xf numFmtId="41" fontId="0" fillId="0" borderId="0" xfId="0" applyNumberFormat="1" applyFill="1"/>
    <xf numFmtId="41" fontId="6" fillId="0" borderId="5" xfId="1" applyNumberFormat="1" applyFont="1" applyFill="1" applyBorder="1" applyAlignment="1">
      <alignment horizontal="right"/>
    </xf>
    <xf numFmtId="41" fontId="6" fillId="0" borderId="18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center"/>
    </xf>
    <xf numFmtId="41" fontId="6" fillId="0" borderId="14" xfId="1" applyNumberFormat="1" applyFont="1" applyFill="1" applyBorder="1" applyAlignment="1">
      <alignment horizontal="center"/>
    </xf>
    <xf numFmtId="41" fontId="6" fillId="0" borderId="15" xfId="1" applyNumberFormat="1" applyFont="1" applyFill="1" applyBorder="1" applyAlignment="1">
      <alignment horizontal="center"/>
    </xf>
    <xf numFmtId="41" fontId="6" fillId="0" borderId="16" xfId="1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10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4" fillId="0" borderId="0" xfId="2" applyFont="1" applyFill="1" applyAlignment="1">
      <alignment vertical="center"/>
    </xf>
    <xf numFmtId="0" fontId="3" fillId="0" borderId="25" xfId="2" applyFont="1" applyFill="1" applyBorder="1" applyAlignment="1">
      <alignment vertical="center"/>
    </xf>
    <xf numFmtId="0" fontId="3" fillId="0" borderId="23" xfId="2" applyFont="1" applyFill="1" applyBorder="1" applyAlignment="1">
      <alignment horizontal="distributed" vertical="center"/>
    </xf>
    <xf numFmtId="0" fontId="3" fillId="0" borderId="23" xfId="2" applyFont="1" applyFill="1" applyBorder="1" applyAlignment="1">
      <alignment horizontal="distributed" vertical="center" wrapText="1"/>
    </xf>
    <xf numFmtId="0" fontId="3" fillId="0" borderId="42" xfId="2" applyFont="1" applyFill="1" applyBorder="1" applyAlignment="1">
      <alignment horizontal="distributed" vertical="center"/>
    </xf>
    <xf numFmtId="0" fontId="3" fillId="0" borderId="45" xfId="2" applyFont="1" applyFill="1" applyBorder="1" applyAlignment="1">
      <alignment horizontal="distributed" vertical="center"/>
    </xf>
    <xf numFmtId="0" fontId="3" fillId="0" borderId="42" xfId="2" applyFont="1" applyFill="1" applyBorder="1" applyAlignment="1">
      <alignment horizontal="distributed"/>
    </xf>
    <xf numFmtId="0" fontId="3" fillId="0" borderId="45" xfId="2" applyFont="1" applyFill="1" applyBorder="1" applyAlignment="1">
      <alignment horizontal="distributed"/>
    </xf>
    <xf numFmtId="0" fontId="3" fillId="0" borderId="50" xfId="2" applyFont="1" applyFill="1" applyBorder="1" applyAlignment="1">
      <alignment horizontal="distributed" vertical="center" wrapText="1"/>
    </xf>
    <xf numFmtId="0" fontId="3" fillId="0" borderId="47" xfId="2" applyFont="1" applyFill="1" applyBorder="1" applyAlignment="1">
      <alignment horizontal="distributed" vertical="center" wrapText="1"/>
    </xf>
    <xf numFmtId="0" fontId="3" fillId="0" borderId="42" xfId="2" applyFont="1" applyFill="1" applyBorder="1" applyAlignment="1">
      <alignment horizontal="distributed" vertical="center" wrapText="1"/>
    </xf>
    <xf numFmtId="0" fontId="3" fillId="0" borderId="44" xfId="2" applyFont="1" applyFill="1" applyBorder="1" applyAlignment="1">
      <alignment horizontal="distributed" vertical="center" wrapText="1"/>
    </xf>
    <xf numFmtId="0" fontId="3" fillId="0" borderId="51" xfId="2" applyFont="1" applyFill="1" applyBorder="1" applyAlignment="1">
      <alignment horizontal="distributed" vertical="center" wrapText="1"/>
    </xf>
    <xf numFmtId="0" fontId="3" fillId="0" borderId="12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distributed" vertical="center"/>
    </xf>
    <xf numFmtId="0" fontId="3" fillId="0" borderId="57" xfId="2" applyFont="1" applyFill="1" applyBorder="1" applyAlignment="1">
      <alignment horizontal="distributed" vertical="center" wrapText="1"/>
    </xf>
    <xf numFmtId="0" fontId="3" fillId="0" borderId="34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top"/>
    </xf>
    <xf numFmtId="0" fontId="9" fillId="0" borderId="1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 wrapText="1"/>
    </xf>
    <xf numFmtId="0" fontId="3" fillId="0" borderId="20" xfId="2" applyFont="1" applyFill="1" applyBorder="1" applyAlignment="1">
      <alignment horizontal="distributed" vertical="center" wrapText="1"/>
    </xf>
    <xf numFmtId="0" fontId="3" fillId="0" borderId="38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/>
    </xf>
    <xf numFmtId="0" fontId="3" fillId="0" borderId="2" xfId="2" applyFont="1" applyFill="1" applyBorder="1" applyAlignment="1">
      <alignment horizontal="distributed" vertical="center"/>
    </xf>
    <xf numFmtId="0" fontId="3" fillId="0" borderId="8" xfId="2" applyFont="1" applyFill="1" applyBorder="1" applyAlignment="1">
      <alignment vertical="center"/>
    </xf>
    <xf numFmtId="179" fontId="11" fillId="0" borderId="9" xfId="2" applyNumberFormat="1" applyFont="1" applyFill="1" applyBorder="1" applyAlignment="1">
      <alignment horizontal="right" vertical="center" shrinkToFit="1"/>
    </xf>
    <xf numFmtId="179" fontId="11" fillId="0" borderId="19" xfId="2" applyNumberFormat="1" applyFont="1" applyFill="1" applyBorder="1" applyAlignment="1">
      <alignment horizontal="right" vertical="center" shrinkToFit="1"/>
    </xf>
    <xf numFmtId="179" fontId="11" fillId="0" borderId="37" xfId="2" applyNumberFormat="1" applyFont="1" applyFill="1" applyBorder="1" applyAlignment="1">
      <alignment horizontal="right" vertical="center" shrinkToFit="1"/>
    </xf>
    <xf numFmtId="179" fontId="11" fillId="0" borderId="11" xfId="2" applyNumberFormat="1" applyFont="1" applyFill="1" applyBorder="1" applyAlignment="1">
      <alignment horizontal="right" vertical="center" shrinkToFit="1"/>
    </xf>
    <xf numFmtId="179" fontId="3" fillId="0" borderId="3" xfId="2" applyNumberFormat="1" applyFont="1" applyFill="1" applyBorder="1" applyAlignment="1">
      <alignment horizontal="center" vertical="center"/>
    </xf>
    <xf numFmtId="41" fontId="3" fillId="0" borderId="20" xfId="1" applyNumberFormat="1" applyFont="1" applyFill="1" applyBorder="1" applyAlignment="1">
      <alignment horizontal="center"/>
    </xf>
    <xf numFmtId="41" fontId="3" fillId="0" borderId="38" xfId="1" applyNumberFormat="1" applyFont="1" applyFill="1" applyBorder="1" applyAlignment="1">
      <alignment horizontal="center"/>
    </xf>
    <xf numFmtId="41" fontId="3" fillId="0" borderId="2" xfId="1" applyNumberFormat="1" applyFont="1" applyFill="1" applyBorder="1" applyAlignment="1">
      <alignment horizontal="center"/>
    </xf>
    <xf numFmtId="41" fontId="3" fillId="0" borderId="19" xfId="1" applyNumberFormat="1" applyFont="1" applyFill="1" applyBorder="1" applyAlignment="1">
      <alignment horizontal="center"/>
    </xf>
    <xf numFmtId="41" fontId="3" fillId="0" borderId="37" xfId="1" applyNumberFormat="1" applyFont="1" applyFill="1" applyBorder="1" applyAlignment="1">
      <alignment horizontal="center"/>
    </xf>
    <xf numFmtId="41" fontId="3" fillId="0" borderId="15" xfId="1" applyNumberFormat="1" applyFont="1" applyFill="1" applyBorder="1" applyAlignment="1">
      <alignment horizontal="center"/>
    </xf>
    <xf numFmtId="41" fontId="3" fillId="0" borderId="22" xfId="1" applyNumberFormat="1" applyFont="1" applyFill="1" applyBorder="1" applyAlignment="1">
      <alignment horizontal="center"/>
    </xf>
    <xf numFmtId="41" fontId="3" fillId="0" borderId="36" xfId="1" applyNumberFormat="1" applyFont="1" applyFill="1" applyBorder="1" applyAlignment="1">
      <alignment horizontal="center"/>
    </xf>
    <xf numFmtId="0" fontId="6" fillId="0" borderId="0" xfId="2" applyFont="1" applyFill="1" applyBorder="1" applyAlignment="1"/>
    <xf numFmtId="0" fontId="6" fillId="0" borderId="0" xfId="2" applyFont="1" applyFill="1" applyAlignment="1">
      <alignment horizontal="right" vertical="center"/>
    </xf>
    <xf numFmtId="0" fontId="3" fillId="0" borderId="3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/>
    <xf numFmtId="0" fontId="3" fillId="0" borderId="17" xfId="0" applyFont="1" applyFill="1" applyBorder="1" applyAlignment="1"/>
    <xf numFmtId="0" fontId="3" fillId="0" borderId="0" xfId="0" applyFont="1" applyFill="1" applyAlignment="1"/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shrinkToFit="1"/>
    </xf>
    <xf numFmtId="0" fontId="3" fillId="0" borderId="14" xfId="0" applyFont="1" applyFill="1" applyBorder="1" applyAlignment="1">
      <alignment horizontal="justify" vertical="top" wrapText="1"/>
    </xf>
    <xf numFmtId="0" fontId="3" fillId="0" borderId="30" xfId="0" applyFont="1" applyFill="1" applyBorder="1" applyAlignment="1">
      <alignment horizontal="center" wrapText="1"/>
    </xf>
    <xf numFmtId="41" fontId="0" fillId="0" borderId="33" xfId="0" applyNumberFormat="1" applyFill="1" applyBorder="1"/>
    <xf numFmtId="41" fontId="3" fillId="0" borderId="17" xfId="0" applyNumberFormat="1" applyFont="1" applyFill="1" applyBorder="1" applyAlignment="1">
      <alignment horizontal="left"/>
    </xf>
    <xf numFmtId="41" fontId="3" fillId="0" borderId="17" xfId="0" applyNumberFormat="1" applyFont="1" applyFill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" wrapText="1"/>
    </xf>
    <xf numFmtId="41" fontId="3" fillId="0" borderId="5" xfId="0" applyNumberFormat="1" applyFont="1" applyFill="1" applyBorder="1" applyAlignment="1">
      <alignment horizontal="left" wrapText="1"/>
    </xf>
    <xf numFmtId="41" fontId="3" fillId="0" borderId="18" xfId="0" applyNumberFormat="1" applyFont="1" applyFill="1" applyBorder="1" applyAlignment="1">
      <alignment horizontal="left" wrapText="1"/>
    </xf>
    <xf numFmtId="41" fontId="3" fillId="0" borderId="4" xfId="0" applyNumberFormat="1" applyFont="1" applyFill="1" applyBorder="1" applyAlignment="1">
      <alignment horizontal="left" wrapText="1"/>
    </xf>
    <xf numFmtId="41" fontId="3" fillId="0" borderId="14" xfId="0" applyNumberFormat="1" applyFont="1" applyFill="1" applyBorder="1" applyAlignment="1">
      <alignment horizontal="left" wrapText="1"/>
    </xf>
    <xf numFmtId="41" fontId="3" fillId="0" borderId="15" xfId="0" applyNumberFormat="1" applyFont="1" applyFill="1" applyBorder="1" applyAlignment="1">
      <alignment horizontal="left"/>
    </xf>
    <xf numFmtId="41" fontId="3" fillId="0" borderId="16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41" fontId="3" fillId="0" borderId="5" xfId="0" applyNumberFormat="1" applyFont="1" applyFill="1" applyBorder="1" applyAlignment="1">
      <alignment horizontal="center" wrapText="1"/>
    </xf>
    <xf numFmtId="41" fontId="3" fillId="0" borderId="18" xfId="0" applyNumberFormat="1" applyFont="1" applyFill="1" applyBorder="1" applyAlignment="1">
      <alignment horizontal="center" wrapText="1"/>
    </xf>
    <xf numFmtId="41" fontId="3" fillId="0" borderId="4" xfId="0" applyNumberFormat="1" applyFont="1" applyFill="1" applyBorder="1" applyAlignment="1">
      <alignment horizontal="center" wrapText="1"/>
    </xf>
    <xf numFmtId="41" fontId="3" fillId="0" borderId="14" xfId="0" applyNumberFormat="1" applyFont="1" applyFill="1" applyBorder="1" applyAlignment="1">
      <alignment horizontal="center" wrapText="1"/>
    </xf>
    <xf numFmtId="41" fontId="3" fillId="0" borderId="67" xfId="0" applyNumberFormat="1" applyFont="1" applyFill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 2" xfId="3"/>
    <cellStyle name="標準_スキー場実績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児 童 生 徒 数 の 推 移</a:t>
            </a:r>
          </a:p>
        </c:rich>
      </c:tx>
      <c:layout>
        <c:manualLayout>
          <c:xMode val="edge"/>
          <c:yMode val="edge"/>
          <c:x val="0.36189069423929099"/>
          <c:y val="5.11247443762781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46824224519947E-2"/>
          <c:y val="0.11554203766259832"/>
          <c:w val="0.9025110782865583"/>
          <c:h val="0.84560411634485677"/>
        </c:manualLayout>
      </c:layout>
      <c:lineChart>
        <c:grouping val="standard"/>
        <c:varyColors val="0"/>
        <c:ser>
          <c:idx val="0"/>
          <c:order val="0"/>
          <c:tx>
            <c:strRef>
              <c:f>'表-児童生徒数の推移'!$N$1</c:f>
              <c:strCache>
                <c:ptCount val="1"/>
                <c:pt idx="0">
                  <c:v>小学校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R２</c:v>
                </c:pt>
              </c:strCache>
            </c:strRef>
          </c:cat>
          <c:val>
            <c:numRef>
              <c:f>'表-児童生徒数の推移'!$N$2:$N$13</c:f>
              <c:numCache>
                <c:formatCode>General</c:formatCode>
                <c:ptCount val="12"/>
                <c:pt idx="0">
                  <c:v>2818</c:v>
                </c:pt>
                <c:pt idx="1">
                  <c:v>2806</c:v>
                </c:pt>
                <c:pt idx="2">
                  <c:v>2566</c:v>
                </c:pt>
                <c:pt idx="3">
                  <c:v>2539</c:v>
                </c:pt>
                <c:pt idx="4">
                  <c:v>2539</c:v>
                </c:pt>
                <c:pt idx="5">
                  <c:v>2096</c:v>
                </c:pt>
                <c:pt idx="6">
                  <c:v>1836</c:v>
                </c:pt>
                <c:pt idx="7">
                  <c:v>1503</c:v>
                </c:pt>
                <c:pt idx="8">
                  <c:v>1190</c:v>
                </c:pt>
                <c:pt idx="9">
                  <c:v>1129</c:v>
                </c:pt>
                <c:pt idx="10">
                  <c:v>984</c:v>
                </c:pt>
                <c:pt idx="11">
                  <c:v>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E-4E7B-8C27-0C91F330CD94}"/>
            </c:ext>
          </c:extLst>
        </c:ser>
        <c:ser>
          <c:idx val="1"/>
          <c:order val="1"/>
          <c:tx>
            <c:strRef>
              <c:f>'表-児童生徒数の推移'!$O$1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R２</c:v>
                </c:pt>
              </c:strCache>
            </c:strRef>
          </c:cat>
          <c:val>
            <c:numRef>
              <c:f>'表-児童生徒数の推移'!$O$2:$O$13</c:f>
              <c:numCache>
                <c:formatCode>General</c:formatCode>
                <c:ptCount val="12"/>
                <c:pt idx="0">
                  <c:v>1854</c:v>
                </c:pt>
                <c:pt idx="1">
                  <c:v>1264</c:v>
                </c:pt>
                <c:pt idx="2">
                  <c:v>1308</c:v>
                </c:pt>
                <c:pt idx="3">
                  <c:v>1186</c:v>
                </c:pt>
                <c:pt idx="4">
                  <c:v>1249</c:v>
                </c:pt>
                <c:pt idx="5">
                  <c:v>1202</c:v>
                </c:pt>
                <c:pt idx="6">
                  <c:v>1009</c:v>
                </c:pt>
                <c:pt idx="7">
                  <c:v>862</c:v>
                </c:pt>
                <c:pt idx="8">
                  <c:v>648</c:v>
                </c:pt>
                <c:pt idx="9">
                  <c:v>549</c:v>
                </c:pt>
                <c:pt idx="10">
                  <c:v>521</c:v>
                </c:pt>
                <c:pt idx="11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E-4E7B-8C27-0C91F330CD94}"/>
            </c:ext>
          </c:extLst>
        </c:ser>
        <c:ser>
          <c:idx val="2"/>
          <c:order val="2"/>
          <c:tx>
            <c:strRef>
              <c:f>'表-児童生徒数の推移'!$P$1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R２</c:v>
                </c:pt>
              </c:strCache>
            </c:strRef>
          </c:cat>
          <c:val>
            <c:numRef>
              <c:f>'表-児童生徒数の推移'!$P$2:$P$13</c:f>
              <c:numCache>
                <c:formatCode>General</c:formatCode>
                <c:ptCount val="12"/>
                <c:pt idx="0">
                  <c:v>1331</c:v>
                </c:pt>
                <c:pt idx="1">
                  <c:v>1099</c:v>
                </c:pt>
                <c:pt idx="2">
                  <c:v>1135</c:v>
                </c:pt>
                <c:pt idx="3">
                  <c:v>1093</c:v>
                </c:pt>
                <c:pt idx="4">
                  <c:v>993</c:v>
                </c:pt>
                <c:pt idx="5">
                  <c:v>1029</c:v>
                </c:pt>
                <c:pt idx="6">
                  <c:v>874</c:v>
                </c:pt>
                <c:pt idx="7">
                  <c:v>711</c:v>
                </c:pt>
                <c:pt idx="8">
                  <c:v>543</c:v>
                </c:pt>
                <c:pt idx="9">
                  <c:v>413</c:v>
                </c:pt>
                <c:pt idx="10">
                  <c:v>389</c:v>
                </c:pt>
                <c:pt idx="11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7E-4E7B-8C27-0C91F330CD94}"/>
            </c:ext>
          </c:extLst>
        </c:ser>
        <c:ser>
          <c:idx val="3"/>
          <c:order val="3"/>
          <c:tx>
            <c:strRef>
              <c:f>'表-児童生徒数の推移'!$Q$1</c:f>
              <c:strCache>
                <c:ptCount val="1"/>
                <c:pt idx="0">
                  <c:v>幼稚園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R２</c:v>
                </c:pt>
              </c:strCache>
            </c:strRef>
          </c:cat>
          <c:val>
            <c:numRef>
              <c:f>'表-児童生徒数の推移'!$Q$2:$Q$13</c:f>
              <c:numCache>
                <c:formatCode>General</c:formatCode>
                <c:ptCount val="12"/>
                <c:pt idx="0">
                  <c:v>249</c:v>
                </c:pt>
                <c:pt idx="1">
                  <c:v>396</c:v>
                </c:pt>
                <c:pt idx="2">
                  <c:v>360</c:v>
                </c:pt>
                <c:pt idx="3">
                  <c:v>470</c:v>
                </c:pt>
                <c:pt idx="4">
                  <c:v>354</c:v>
                </c:pt>
                <c:pt idx="5">
                  <c:v>368</c:v>
                </c:pt>
                <c:pt idx="6">
                  <c:v>304</c:v>
                </c:pt>
                <c:pt idx="7">
                  <c:v>283</c:v>
                </c:pt>
                <c:pt idx="8">
                  <c:v>307</c:v>
                </c:pt>
                <c:pt idx="9">
                  <c:v>320</c:v>
                </c:pt>
                <c:pt idx="10">
                  <c:v>293</c:v>
                </c:pt>
                <c:pt idx="1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7E-4E7B-8C27-0C91F330C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6672"/>
        <c:axId val="92078464"/>
      </c:lineChart>
      <c:catAx>
        <c:axId val="905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9207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7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0561299852289516E-2"/>
              <c:y val="8.99796574507941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905566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208271787296903"/>
          <c:y val="0.13496943250191884"/>
          <c:w val="0.21713441654357457"/>
          <c:h val="9.91821114385241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276225</xdr:colOff>
      <xdr:row>55</xdr:row>
      <xdr:rowOff>57150</xdr:rowOff>
    </xdr:to>
    <xdr:graphicFrame macro="">
      <xdr:nvGraphicFramePr>
        <xdr:cNvPr id="1059" name="グラフ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M1:R14"/>
  <sheetViews>
    <sheetView tabSelected="1" topLeftCell="A28" zoomScaleNormal="100" workbookViewId="0">
      <selection activeCell="P16" sqref="P16"/>
    </sheetView>
  </sheetViews>
  <sheetFormatPr defaultRowHeight="13.5" x14ac:dyDescent="0.15"/>
  <cols>
    <col min="9" max="9" width="9" customWidth="1"/>
    <col min="10" max="10" width="4" customWidth="1"/>
  </cols>
  <sheetData>
    <row r="1" spans="13:18" x14ac:dyDescent="0.15">
      <c r="M1" s="358"/>
      <c r="N1" s="358" t="s">
        <v>358</v>
      </c>
      <c r="O1" s="358" t="s">
        <v>359</v>
      </c>
      <c r="P1" s="358" t="s">
        <v>383</v>
      </c>
      <c r="Q1" s="358" t="s">
        <v>384</v>
      </c>
      <c r="R1" s="358"/>
    </row>
    <row r="2" spans="13:18" x14ac:dyDescent="0.15">
      <c r="M2" s="358" t="s">
        <v>385</v>
      </c>
      <c r="N2" s="358">
        <v>2818</v>
      </c>
      <c r="O2" s="358">
        <v>1854</v>
      </c>
      <c r="P2" s="358">
        <v>1331</v>
      </c>
      <c r="Q2" s="358">
        <v>249</v>
      </c>
      <c r="R2" s="358"/>
    </row>
    <row r="3" spans="13:18" x14ac:dyDescent="0.15">
      <c r="M3" s="359" t="s">
        <v>386</v>
      </c>
      <c r="N3" s="358">
        <v>2806</v>
      </c>
      <c r="O3" s="358">
        <v>1264</v>
      </c>
      <c r="P3" s="358">
        <v>1099</v>
      </c>
      <c r="Q3" s="358">
        <v>396</v>
      </c>
      <c r="R3" s="358"/>
    </row>
    <row r="4" spans="13:18" x14ac:dyDescent="0.15">
      <c r="M4" s="359" t="s">
        <v>387</v>
      </c>
      <c r="N4" s="358">
        <v>2566</v>
      </c>
      <c r="O4" s="358">
        <v>1308</v>
      </c>
      <c r="P4" s="358">
        <v>1135</v>
      </c>
      <c r="Q4" s="358">
        <v>360</v>
      </c>
      <c r="R4" s="358"/>
    </row>
    <row r="5" spans="13:18" x14ac:dyDescent="0.15">
      <c r="M5" s="359" t="s">
        <v>388</v>
      </c>
      <c r="N5" s="358">
        <v>2539</v>
      </c>
      <c r="O5" s="358">
        <v>1186</v>
      </c>
      <c r="P5" s="358">
        <v>1093</v>
      </c>
      <c r="Q5" s="358">
        <v>470</v>
      </c>
      <c r="R5" s="358"/>
    </row>
    <row r="6" spans="13:18" x14ac:dyDescent="0.15">
      <c r="M6" s="359" t="s">
        <v>389</v>
      </c>
      <c r="N6" s="358">
        <v>2539</v>
      </c>
      <c r="O6" s="358">
        <v>1249</v>
      </c>
      <c r="P6" s="358">
        <v>993</v>
      </c>
      <c r="Q6" s="358">
        <v>354</v>
      </c>
      <c r="R6" s="358"/>
    </row>
    <row r="7" spans="13:18" x14ac:dyDescent="0.15">
      <c r="M7" s="360" t="s">
        <v>390</v>
      </c>
      <c r="N7" s="358">
        <v>2096</v>
      </c>
      <c r="O7" s="358">
        <v>1202</v>
      </c>
      <c r="P7" s="358">
        <v>1029</v>
      </c>
      <c r="Q7" s="358">
        <v>368</v>
      </c>
      <c r="R7" s="358"/>
    </row>
    <row r="8" spans="13:18" x14ac:dyDescent="0.15">
      <c r="M8" s="360" t="s">
        <v>391</v>
      </c>
      <c r="N8" s="358">
        <v>1836</v>
      </c>
      <c r="O8" s="358">
        <v>1009</v>
      </c>
      <c r="P8" s="358">
        <v>874</v>
      </c>
      <c r="Q8" s="358">
        <v>304</v>
      </c>
      <c r="R8" s="358"/>
    </row>
    <row r="9" spans="13:18" x14ac:dyDescent="0.15">
      <c r="M9" s="360" t="s">
        <v>392</v>
      </c>
      <c r="N9" s="358">
        <v>1503</v>
      </c>
      <c r="O9" s="358">
        <v>862</v>
      </c>
      <c r="P9" s="358">
        <v>711</v>
      </c>
      <c r="Q9" s="358">
        <v>283</v>
      </c>
      <c r="R9" s="358"/>
    </row>
    <row r="10" spans="13:18" x14ac:dyDescent="0.15">
      <c r="M10" s="360" t="s">
        <v>393</v>
      </c>
      <c r="N10" s="358">
        <v>1190</v>
      </c>
      <c r="O10" s="358">
        <v>648</v>
      </c>
      <c r="P10" s="358">
        <v>543</v>
      </c>
      <c r="Q10" s="358">
        <v>307</v>
      </c>
      <c r="R10" s="358"/>
    </row>
    <row r="11" spans="13:18" x14ac:dyDescent="0.15">
      <c r="M11" s="360" t="s">
        <v>435</v>
      </c>
      <c r="N11" s="358">
        <v>1129</v>
      </c>
      <c r="O11" s="358">
        <v>549</v>
      </c>
      <c r="P11" s="358">
        <v>413</v>
      </c>
      <c r="Q11" s="358">
        <v>320</v>
      </c>
      <c r="R11" s="358"/>
    </row>
    <row r="12" spans="13:18" x14ac:dyDescent="0.15">
      <c r="M12" s="360" t="s">
        <v>619</v>
      </c>
      <c r="N12" s="358">
        <v>984</v>
      </c>
      <c r="O12" s="358">
        <v>521</v>
      </c>
      <c r="P12" s="358">
        <v>389</v>
      </c>
      <c r="Q12" s="358">
        <v>293</v>
      </c>
      <c r="R12" s="358"/>
    </row>
    <row r="13" spans="13:18" x14ac:dyDescent="0.15">
      <c r="M13" s="360" t="s">
        <v>623</v>
      </c>
      <c r="N13" s="358">
        <v>869</v>
      </c>
      <c r="O13" s="358">
        <v>449</v>
      </c>
      <c r="P13" s="358">
        <v>217</v>
      </c>
      <c r="Q13" s="358">
        <v>244</v>
      </c>
      <c r="R13" s="358"/>
    </row>
    <row r="14" spans="13:18" x14ac:dyDescent="0.15">
      <c r="M14" s="358"/>
      <c r="N14" s="358"/>
      <c r="O14" s="358"/>
      <c r="P14" s="358"/>
      <c r="Q14" s="358"/>
      <c r="R14" s="358"/>
    </row>
  </sheetData>
  <phoneticPr fontId="2"/>
  <pageMargins left="0.78740157480314965" right="0.78740157480314965" top="0.98425196850393704" bottom="0.78740157480314965" header="0.51181102362204722" footer="0.31496062992125984"/>
  <pageSetup paperSize="9" firstPageNumber="154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8"/>
  <sheetViews>
    <sheetView zoomScaleNormal="100" zoomScaleSheetLayoutView="100" workbookViewId="0">
      <selection activeCell="K40" sqref="K40"/>
    </sheetView>
  </sheetViews>
  <sheetFormatPr defaultRowHeight="13.5" outlineLevelRow="1" x14ac:dyDescent="0.15"/>
  <cols>
    <col min="1" max="1" width="11.625" style="357" customWidth="1"/>
    <col min="2" max="16" width="6.5" style="357" customWidth="1"/>
    <col min="17" max="17" width="7.125" style="357" customWidth="1"/>
    <col min="18" max="22" width="6.5" style="357" customWidth="1"/>
    <col min="23" max="25" width="6.625" style="357" customWidth="1"/>
    <col min="26" max="28" width="6" style="70" customWidth="1"/>
    <col min="29" max="16384" width="9" style="70"/>
  </cols>
  <sheetData>
    <row r="1" spans="1:43" ht="22.5" customHeight="1" x14ac:dyDescent="0.15">
      <c r="A1" s="259" t="s">
        <v>1069</v>
      </c>
      <c r="B1" s="259"/>
      <c r="C1" s="259"/>
      <c r="D1" s="259"/>
      <c r="E1" s="259"/>
      <c r="F1" s="259"/>
      <c r="G1" s="259"/>
      <c r="H1" s="259"/>
      <c r="I1" s="440"/>
    </row>
    <row r="2" spans="1:43" ht="9" customHeight="1" thickBot="1" x14ac:dyDescent="0.2"/>
    <row r="3" spans="1:43" ht="13.5" customHeight="1" x14ac:dyDescent="0.15">
      <c r="A3" s="521"/>
      <c r="B3" s="361" t="s">
        <v>547</v>
      </c>
      <c r="C3" s="361"/>
      <c r="D3" s="361"/>
      <c r="E3" s="361" t="s">
        <v>546</v>
      </c>
      <c r="F3" s="361"/>
      <c r="G3" s="361"/>
      <c r="H3" s="361" t="s">
        <v>548</v>
      </c>
      <c r="I3" s="361"/>
      <c r="J3" s="538"/>
      <c r="K3" s="361" t="s">
        <v>549</v>
      </c>
      <c r="L3" s="361"/>
      <c r="M3" s="361"/>
      <c r="N3" s="361" t="s">
        <v>754</v>
      </c>
      <c r="O3" s="361"/>
      <c r="P3" s="361"/>
      <c r="Q3" s="361" t="s">
        <v>730</v>
      </c>
      <c r="R3" s="361"/>
      <c r="S3" s="361"/>
      <c r="T3" s="361" t="s">
        <v>731</v>
      </c>
      <c r="U3" s="361"/>
      <c r="V3" s="362"/>
      <c r="W3" s="361" t="s">
        <v>732</v>
      </c>
      <c r="X3" s="361"/>
      <c r="Y3" s="363"/>
      <c r="AO3" s="71"/>
    </row>
    <row r="4" spans="1:43" ht="13.5" customHeight="1" x14ac:dyDescent="0.15">
      <c r="A4" s="193" t="s">
        <v>755</v>
      </c>
      <c r="B4" s="178" t="s">
        <v>756</v>
      </c>
      <c r="C4" s="178" t="s">
        <v>757</v>
      </c>
      <c r="D4" s="178" t="s">
        <v>758</v>
      </c>
      <c r="E4" s="178" t="s">
        <v>759</v>
      </c>
      <c r="F4" s="178" t="s">
        <v>760</v>
      </c>
      <c r="G4" s="178" t="s">
        <v>761</v>
      </c>
      <c r="H4" s="178" t="s">
        <v>759</v>
      </c>
      <c r="I4" s="178" t="s">
        <v>757</v>
      </c>
      <c r="J4" s="178" t="s">
        <v>762</v>
      </c>
      <c r="K4" s="178" t="s">
        <v>763</v>
      </c>
      <c r="L4" s="178" t="s">
        <v>760</v>
      </c>
      <c r="M4" s="178" t="s">
        <v>758</v>
      </c>
      <c r="N4" s="178" t="s">
        <v>446</v>
      </c>
      <c r="O4" s="178" t="s">
        <v>757</v>
      </c>
      <c r="P4" s="178" t="s">
        <v>758</v>
      </c>
      <c r="Q4" s="178" t="s">
        <v>446</v>
      </c>
      <c r="R4" s="178" t="s">
        <v>333</v>
      </c>
      <c r="S4" s="178" t="s">
        <v>762</v>
      </c>
      <c r="T4" s="178" t="s">
        <v>764</v>
      </c>
      <c r="U4" s="178" t="s">
        <v>333</v>
      </c>
      <c r="V4" s="522" t="s">
        <v>761</v>
      </c>
      <c r="W4" s="178" t="s">
        <v>764</v>
      </c>
      <c r="X4" s="178" t="s">
        <v>757</v>
      </c>
      <c r="Y4" s="397" t="s">
        <v>155</v>
      </c>
      <c r="AO4" s="71"/>
    </row>
    <row r="5" spans="1:43" ht="7.5" customHeight="1" x14ac:dyDescent="0.15">
      <c r="A5" s="199"/>
      <c r="B5" s="180" t="s">
        <v>765</v>
      </c>
      <c r="C5" s="180" t="s">
        <v>766</v>
      </c>
      <c r="D5" s="180" t="s">
        <v>1080</v>
      </c>
      <c r="E5" s="180" t="s">
        <v>1081</v>
      </c>
      <c r="F5" s="180" t="s">
        <v>1081</v>
      </c>
      <c r="G5" s="180" t="s">
        <v>1080</v>
      </c>
      <c r="H5" s="180" t="s">
        <v>1081</v>
      </c>
      <c r="I5" s="180" t="s">
        <v>1081</v>
      </c>
      <c r="J5" s="180" t="s">
        <v>1080</v>
      </c>
      <c r="K5" s="180" t="s">
        <v>1081</v>
      </c>
      <c r="L5" s="180" t="s">
        <v>1081</v>
      </c>
      <c r="M5" s="180" t="s">
        <v>1080</v>
      </c>
      <c r="N5" s="180" t="s">
        <v>1081</v>
      </c>
      <c r="O5" s="180" t="s">
        <v>1081</v>
      </c>
      <c r="P5" s="180" t="s">
        <v>1080</v>
      </c>
      <c r="Q5" s="180" t="s">
        <v>1081</v>
      </c>
      <c r="R5" s="180" t="s">
        <v>1081</v>
      </c>
      <c r="S5" s="180" t="s">
        <v>1080</v>
      </c>
      <c r="T5" s="180" t="s">
        <v>1081</v>
      </c>
      <c r="U5" s="180" t="s">
        <v>1081</v>
      </c>
      <c r="V5" s="371" t="s">
        <v>1080</v>
      </c>
      <c r="W5" s="180" t="s">
        <v>1081</v>
      </c>
      <c r="X5" s="180" t="s">
        <v>1081</v>
      </c>
      <c r="Y5" s="181" t="s">
        <v>1080</v>
      </c>
      <c r="AO5" s="71"/>
    </row>
    <row r="6" spans="1:43" ht="21.75" hidden="1" customHeight="1" outlineLevel="1" x14ac:dyDescent="0.15">
      <c r="A6" s="201" t="s">
        <v>767</v>
      </c>
      <c r="B6" s="202">
        <v>101</v>
      </c>
      <c r="C6" s="202">
        <v>64</v>
      </c>
      <c r="D6" s="202">
        <f t="shared" ref="D6:D37" si="0">B6+C6</f>
        <v>165</v>
      </c>
      <c r="E6" s="202" t="s">
        <v>297</v>
      </c>
      <c r="F6" s="202" t="s">
        <v>297</v>
      </c>
      <c r="G6" s="202" t="s">
        <v>297</v>
      </c>
      <c r="H6" s="202" t="s">
        <v>297</v>
      </c>
      <c r="I6" s="202" t="s">
        <v>297</v>
      </c>
      <c r="J6" s="202" t="s">
        <v>297</v>
      </c>
      <c r="K6" s="202" t="s">
        <v>297</v>
      </c>
      <c r="L6" s="202" t="s">
        <v>297</v>
      </c>
      <c r="M6" s="202" t="s">
        <v>297</v>
      </c>
      <c r="N6" s="202" t="s">
        <v>297</v>
      </c>
      <c r="O6" s="202" t="s">
        <v>297</v>
      </c>
      <c r="P6" s="202" t="s">
        <v>297</v>
      </c>
      <c r="Q6" s="202">
        <v>253</v>
      </c>
      <c r="R6" s="202">
        <v>145</v>
      </c>
      <c r="S6" s="202">
        <f t="shared" ref="S6:S36" si="1">Q6+R6</f>
        <v>398</v>
      </c>
      <c r="T6" s="202">
        <v>235</v>
      </c>
      <c r="U6" s="202">
        <v>208</v>
      </c>
      <c r="V6" s="85">
        <f t="shared" ref="V6:V36" si="2">T6+U6</f>
        <v>443</v>
      </c>
      <c r="W6" s="202">
        <v>235</v>
      </c>
      <c r="X6" s="202">
        <v>208</v>
      </c>
      <c r="Y6" s="203">
        <f t="shared" ref="Y6:Y36" si="3">W6+X6</f>
        <v>443</v>
      </c>
      <c r="AO6" s="18"/>
      <c r="AP6" s="18"/>
      <c r="AQ6" s="18"/>
    </row>
    <row r="7" spans="1:43" ht="21.75" hidden="1" customHeight="1" outlineLevel="1" x14ac:dyDescent="0.15">
      <c r="A7" s="207" t="s">
        <v>768</v>
      </c>
      <c r="B7" s="208">
        <v>119</v>
      </c>
      <c r="C7" s="208">
        <v>72</v>
      </c>
      <c r="D7" s="202">
        <f t="shared" si="0"/>
        <v>191</v>
      </c>
      <c r="E7" s="208" t="s">
        <v>297</v>
      </c>
      <c r="F7" s="208" t="s">
        <v>297</v>
      </c>
      <c r="G7" s="202" t="s">
        <v>297</v>
      </c>
      <c r="H7" s="208" t="s">
        <v>297</v>
      </c>
      <c r="I7" s="208" t="s">
        <v>297</v>
      </c>
      <c r="J7" s="202" t="s">
        <v>297</v>
      </c>
      <c r="K7" s="208" t="s">
        <v>297</v>
      </c>
      <c r="L7" s="208" t="s">
        <v>297</v>
      </c>
      <c r="M7" s="202" t="s">
        <v>297</v>
      </c>
      <c r="N7" s="208" t="s">
        <v>297</v>
      </c>
      <c r="O7" s="208" t="s">
        <v>297</v>
      </c>
      <c r="P7" s="202" t="s">
        <v>297</v>
      </c>
      <c r="Q7" s="208">
        <v>230</v>
      </c>
      <c r="R7" s="208">
        <v>121</v>
      </c>
      <c r="S7" s="202">
        <f t="shared" si="1"/>
        <v>351</v>
      </c>
      <c r="T7" s="208">
        <v>232</v>
      </c>
      <c r="U7" s="208">
        <v>169</v>
      </c>
      <c r="V7" s="85">
        <f t="shared" si="2"/>
        <v>401</v>
      </c>
      <c r="W7" s="208">
        <v>232</v>
      </c>
      <c r="X7" s="208">
        <v>169</v>
      </c>
      <c r="Y7" s="203">
        <f t="shared" si="3"/>
        <v>401</v>
      </c>
      <c r="AO7" s="18"/>
      <c r="AP7" s="18"/>
      <c r="AQ7" s="18"/>
    </row>
    <row r="8" spans="1:43" ht="21.75" hidden="1" customHeight="1" outlineLevel="1" x14ac:dyDescent="0.15">
      <c r="A8" s="207" t="s">
        <v>244</v>
      </c>
      <c r="B8" s="208">
        <v>139</v>
      </c>
      <c r="C8" s="208">
        <v>75</v>
      </c>
      <c r="D8" s="202">
        <f t="shared" si="0"/>
        <v>214</v>
      </c>
      <c r="E8" s="208" t="s">
        <v>297</v>
      </c>
      <c r="F8" s="208" t="s">
        <v>297</v>
      </c>
      <c r="G8" s="202" t="s">
        <v>297</v>
      </c>
      <c r="H8" s="208" t="s">
        <v>297</v>
      </c>
      <c r="I8" s="208" t="s">
        <v>297</v>
      </c>
      <c r="J8" s="202" t="s">
        <v>297</v>
      </c>
      <c r="K8" s="208" t="s">
        <v>297</v>
      </c>
      <c r="L8" s="208" t="s">
        <v>297</v>
      </c>
      <c r="M8" s="202" t="s">
        <v>297</v>
      </c>
      <c r="N8" s="208" t="s">
        <v>297</v>
      </c>
      <c r="O8" s="208" t="s">
        <v>297</v>
      </c>
      <c r="P8" s="202" t="s">
        <v>297</v>
      </c>
      <c r="Q8" s="208">
        <v>224</v>
      </c>
      <c r="R8" s="208">
        <v>127</v>
      </c>
      <c r="S8" s="202">
        <f t="shared" si="1"/>
        <v>351</v>
      </c>
      <c r="T8" s="208">
        <v>207</v>
      </c>
      <c r="U8" s="208">
        <v>226</v>
      </c>
      <c r="V8" s="85">
        <f t="shared" si="2"/>
        <v>433</v>
      </c>
      <c r="W8" s="208">
        <v>207</v>
      </c>
      <c r="X8" s="208">
        <v>226</v>
      </c>
      <c r="Y8" s="203">
        <f t="shared" si="3"/>
        <v>433</v>
      </c>
      <c r="AO8" s="18"/>
      <c r="AP8" s="18"/>
      <c r="AQ8" s="18"/>
    </row>
    <row r="9" spans="1:43" ht="21.75" hidden="1" customHeight="1" outlineLevel="1" x14ac:dyDescent="0.15">
      <c r="A9" s="207" t="s">
        <v>245</v>
      </c>
      <c r="B9" s="208">
        <v>121</v>
      </c>
      <c r="C9" s="208">
        <v>68</v>
      </c>
      <c r="D9" s="202">
        <f t="shared" si="0"/>
        <v>189</v>
      </c>
      <c r="E9" s="208" t="s">
        <v>297</v>
      </c>
      <c r="F9" s="208" t="s">
        <v>297</v>
      </c>
      <c r="G9" s="202" t="s">
        <v>297</v>
      </c>
      <c r="H9" s="208" t="s">
        <v>297</v>
      </c>
      <c r="I9" s="208" t="s">
        <v>297</v>
      </c>
      <c r="J9" s="202" t="s">
        <v>297</v>
      </c>
      <c r="K9" s="208" t="s">
        <v>297</v>
      </c>
      <c r="L9" s="208" t="s">
        <v>297</v>
      </c>
      <c r="M9" s="202" t="s">
        <v>297</v>
      </c>
      <c r="N9" s="208" t="s">
        <v>297</v>
      </c>
      <c r="O9" s="208" t="s">
        <v>297</v>
      </c>
      <c r="P9" s="202" t="s">
        <v>297</v>
      </c>
      <c r="Q9" s="208">
        <v>211</v>
      </c>
      <c r="R9" s="208">
        <v>192</v>
      </c>
      <c r="S9" s="202">
        <f t="shared" si="1"/>
        <v>403</v>
      </c>
      <c r="T9" s="208">
        <v>235</v>
      </c>
      <c r="U9" s="208">
        <v>276</v>
      </c>
      <c r="V9" s="85">
        <f t="shared" si="2"/>
        <v>511</v>
      </c>
      <c r="W9" s="208">
        <v>235</v>
      </c>
      <c r="X9" s="208">
        <v>276</v>
      </c>
      <c r="Y9" s="203">
        <f t="shared" si="3"/>
        <v>511</v>
      </c>
      <c r="AO9" s="18"/>
      <c r="AP9" s="18"/>
      <c r="AQ9" s="18"/>
    </row>
    <row r="10" spans="1:43" ht="21.75" hidden="1" customHeight="1" outlineLevel="1" x14ac:dyDescent="0.15">
      <c r="A10" s="207" t="s">
        <v>246</v>
      </c>
      <c r="B10" s="208">
        <v>132</v>
      </c>
      <c r="C10" s="208">
        <v>115</v>
      </c>
      <c r="D10" s="202">
        <f t="shared" si="0"/>
        <v>247</v>
      </c>
      <c r="E10" s="208" t="s">
        <v>297</v>
      </c>
      <c r="F10" s="208" t="s">
        <v>297</v>
      </c>
      <c r="G10" s="202" t="s">
        <v>297</v>
      </c>
      <c r="H10" s="208" t="s">
        <v>297</v>
      </c>
      <c r="I10" s="208" t="s">
        <v>297</v>
      </c>
      <c r="J10" s="202" t="s">
        <v>297</v>
      </c>
      <c r="K10" s="208" t="s">
        <v>297</v>
      </c>
      <c r="L10" s="208" t="s">
        <v>297</v>
      </c>
      <c r="M10" s="202" t="s">
        <v>297</v>
      </c>
      <c r="N10" s="208" t="s">
        <v>297</v>
      </c>
      <c r="O10" s="208" t="s">
        <v>297</v>
      </c>
      <c r="P10" s="202" t="s">
        <v>297</v>
      </c>
      <c r="Q10" s="208">
        <v>208</v>
      </c>
      <c r="R10" s="208">
        <v>171</v>
      </c>
      <c r="S10" s="202">
        <f t="shared" si="1"/>
        <v>379</v>
      </c>
      <c r="T10" s="208">
        <v>254</v>
      </c>
      <c r="U10" s="208">
        <v>216</v>
      </c>
      <c r="V10" s="85">
        <f t="shared" si="2"/>
        <v>470</v>
      </c>
      <c r="W10" s="208">
        <v>254</v>
      </c>
      <c r="X10" s="208">
        <v>216</v>
      </c>
      <c r="Y10" s="203">
        <f t="shared" si="3"/>
        <v>470</v>
      </c>
      <c r="AO10" s="18"/>
      <c r="AP10" s="18"/>
      <c r="AQ10" s="18"/>
    </row>
    <row r="11" spans="1:43" ht="21.75" hidden="1" customHeight="1" outlineLevel="1" x14ac:dyDescent="0.15">
      <c r="A11" s="207" t="s">
        <v>247</v>
      </c>
      <c r="B11" s="208">
        <v>108</v>
      </c>
      <c r="C11" s="208">
        <v>133</v>
      </c>
      <c r="D11" s="202">
        <f t="shared" si="0"/>
        <v>241</v>
      </c>
      <c r="E11" s="208" t="s">
        <v>297</v>
      </c>
      <c r="F11" s="208" t="s">
        <v>297</v>
      </c>
      <c r="G11" s="202" t="s">
        <v>297</v>
      </c>
      <c r="H11" s="208" t="s">
        <v>297</v>
      </c>
      <c r="I11" s="208" t="s">
        <v>297</v>
      </c>
      <c r="J11" s="202" t="s">
        <v>297</v>
      </c>
      <c r="K11" s="208" t="s">
        <v>297</v>
      </c>
      <c r="L11" s="208" t="s">
        <v>297</v>
      </c>
      <c r="M11" s="202" t="s">
        <v>297</v>
      </c>
      <c r="N11" s="208" t="s">
        <v>297</v>
      </c>
      <c r="O11" s="208" t="s">
        <v>297</v>
      </c>
      <c r="P11" s="202" t="s">
        <v>297</v>
      </c>
      <c r="Q11" s="208">
        <v>252</v>
      </c>
      <c r="R11" s="208">
        <v>182</v>
      </c>
      <c r="S11" s="202">
        <f t="shared" si="1"/>
        <v>434</v>
      </c>
      <c r="T11" s="208">
        <v>243</v>
      </c>
      <c r="U11" s="208">
        <v>222</v>
      </c>
      <c r="V11" s="85">
        <f t="shared" si="2"/>
        <v>465</v>
      </c>
      <c r="W11" s="208">
        <v>243</v>
      </c>
      <c r="X11" s="208">
        <v>222</v>
      </c>
      <c r="Y11" s="203">
        <f t="shared" si="3"/>
        <v>465</v>
      </c>
      <c r="AO11" s="18"/>
      <c r="AP11" s="18"/>
      <c r="AQ11" s="18"/>
    </row>
    <row r="12" spans="1:43" ht="21.75" hidden="1" customHeight="1" outlineLevel="1" x14ac:dyDescent="0.15">
      <c r="A12" s="207" t="s">
        <v>248</v>
      </c>
      <c r="B12" s="208">
        <v>109</v>
      </c>
      <c r="C12" s="208">
        <v>74</v>
      </c>
      <c r="D12" s="202">
        <f t="shared" si="0"/>
        <v>183</v>
      </c>
      <c r="E12" s="208" t="s">
        <v>297</v>
      </c>
      <c r="F12" s="208" t="s">
        <v>297</v>
      </c>
      <c r="G12" s="202" t="s">
        <v>297</v>
      </c>
      <c r="H12" s="208" t="s">
        <v>297</v>
      </c>
      <c r="I12" s="208" t="s">
        <v>297</v>
      </c>
      <c r="J12" s="202" t="s">
        <v>297</v>
      </c>
      <c r="K12" s="208" t="s">
        <v>297</v>
      </c>
      <c r="L12" s="208" t="s">
        <v>297</v>
      </c>
      <c r="M12" s="202" t="s">
        <v>297</v>
      </c>
      <c r="N12" s="208" t="s">
        <v>297</v>
      </c>
      <c r="O12" s="208" t="s">
        <v>297</v>
      </c>
      <c r="P12" s="202" t="s">
        <v>297</v>
      </c>
      <c r="Q12" s="208">
        <v>246</v>
      </c>
      <c r="R12" s="208">
        <v>136</v>
      </c>
      <c r="S12" s="202">
        <f t="shared" si="1"/>
        <v>382</v>
      </c>
      <c r="T12" s="208">
        <v>233</v>
      </c>
      <c r="U12" s="208">
        <v>192</v>
      </c>
      <c r="V12" s="85">
        <f t="shared" si="2"/>
        <v>425</v>
      </c>
      <c r="W12" s="208">
        <v>233</v>
      </c>
      <c r="X12" s="208">
        <v>192</v>
      </c>
      <c r="Y12" s="203">
        <f t="shared" si="3"/>
        <v>425</v>
      </c>
      <c r="AO12" s="18"/>
      <c r="AP12" s="18"/>
      <c r="AQ12" s="18"/>
    </row>
    <row r="13" spans="1:43" ht="21.75" hidden="1" customHeight="1" outlineLevel="1" x14ac:dyDescent="0.15">
      <c r="A13" s="207" t="s">
        <v>249</v>
      </c>
      <c r="B13" s="208">
        <v>98</v>
      </c>
      <c r="C13" s="208">
        <v>90</v>
      </c>
      <c r="D13" s="202">
        <f t="shared" si="0"/>
        <v>188</v>
      </c>
      <c r="E13" s="208" t="s">
        <v>297</v>
      </c>
      <c r="F13" s="208" t="s">
        <v>297</v>
      </c>
      <c r="G13" s="202" t="s">
        <v>297</v>
      </c>
      <c r="H13" s="208" t="s">
        <v>297</v>
      </c>
      <c r="I13" s="208" t="s">
        <v>297</v>
      </c>
      <c r="J13" s="202" t="s">
        <v>297</v>
      </c>
      <c r="K13" s="208" t="s">
        <v>297</v>
      </c>
      <c r="L13" s="208" t="s">
        <v>297</v>
      </c>
      <c r="M13" s="202" t="s">
        <v>297</v>
      </c>
      <c r="N13" s="208" t="s">
        <v>297</v>
      </c>
      <c r="O13" s="208" t="s">
        <v>297</v>
      </c>
      <c r="P13" s="202" t="s">
        <v>297</v>
      </c>
      <c r="Q13" s="208">
        <v>247</v>
      </c>
      <c r="R13" s="208">
        <v>124</v>
      </c>
      <c r="S13" s="202">
        <f t="shared" si="1"/>
        <v>371</v>
      </c>
      <c r="T13" s="208">
        <v>209</v>
      </c>
      <c r="U13" s="208">
        <v>196</v>
      </c>
      <c r="V13" s="85">
        <f t="shared" si="2"/>
        <v>405</v>
      </c>
      <c r="W13" s="208">
        <v>209</v>
      </c>
      <c r="X13" s="208">
        <v>196</v>
      </c>
      <c r="Y13" s="203">
        <f t="shared" si="3"/>
        <v>405</v>
      </c>
      <c r="AO13" s="18"/>
      <c r="AP13" s="18"/>
      <c r="AQ13" s="18"/>
    </row>
    <row r="14" spans="1:43" ht="21.75" hidden="1" customHeight="1" outlineLevel="1" x14ac:dyDescent="0.15">
      <c r="A14" s="207" t="s">
        <v>250</v>
      </c>
      <c r="B14" s="208">
        <v>113</v>
      </c>
      <c r="C14" s="208">
        <v>62</v>
      </c>
      <c r="D14" s="202">
        <f t="shared" si="0"/>
        <v>175</v>
      </c>
      <c r="E14" s="208" t="s">
        <v>297</v>
      </c>
      <c r="F14" s="208" t="s">
        <v>297</v>
      </c>
      <c r="G14" s="202" t="s">
        <v>297</v>
      </c>
      <c r="H14" s="208" t="s">
        <v>297</v>
      </c>
      <c r="I14" s="208" t="s">
        <v>297</v>
      </c>
      <c r="J14" s="202" t="s">
        <v>297</v>
      </c>
      <c r="K14" s="208" t="s">
        <v>297</v>
      </c>
      <c r="L14" s="208" t="s">
        <v>297</v>
      </c>
      <c r="M14" s="202" t="s">
        <v>297</v>
      </c>
      <c r="N14" s="208" t="s">
        <v>297</v>
      </c>
      <c r="O14" s="208" t="s">
        <v>297</v>
      </c>
      <c r="P14" s="202" t="s">
        <v>297</v>
      </c>
      <c r="Q14" s="208">
        <v>241</v>
      </c>
      <c r="R14" s="208">
        <v>124</v>
      </c>
      <c r="S14" s="202">
        <f t="shared" si="1"/>
        <v>365</v>
      </c>
      <c r="T14" s="208">
        <v>215</v>
      </c>
      <c r="U14" s="208">
        <v>177</v>
      </c>
      <c r="V14" s="85">
        <f t="shared" si="2"/>
        <v>392</v>
      </c>
      <c r="W14" s="208">
        <v>215</v>
      </c>
      <c r="X14" s="208">
        <v>177</v>
      </c>
      <c r="Y14" s="203">
        <f t="shared" si="3"/>
        <v>392</v>
      </c>
      <c r="AO14" s="18"/>
      <c r="AP14" s="18"/>
      <c r="AQ14" s="18"/>
    </row>
    <row r="15" spans="1:43" ht="21.75" hidden="1" customHeight="1" outlineLevel="1" x14ac:dyDescent="0.15">
      <c r="A15" s="207" t="s">
        <v>251</v>
      </c>
      <c r="B15" s="208">
        <v>124</v>
      </c>
      <c r="C15" s="208">
        <v>56</v>
      </c>
      <c r="D15" s="202">
        <f t="shared" si="0"/>
        <v>180</v>
      </c>
      <c r="E15" s="208" t="s">
        <v>297</v>
      </c>
      <c r="F15" s="208" t="s">
        <v>297</v>
      </c>
      <c r="G15" s="202" t="s">
        <v>297</v>
      </c>
      <c r="H15" s="208" t="s">
        <v>297</v>
      </c>
      <c r="I15" s="208" t="s">
        <v>297</v>
      </c>
      <c r="J15" s="202" t="s">
        <v>297</v>
      </c>
      <c r="K15" s="208" t="s">
        <v>297</v>
      </c>
      <c r="L15" s="208" t="s">
        <v>297</v>
      </c>
      <c r="M15" s="202" t="s">
        <v>297</v>
      </c>
      <c r="N15" s="208" t="s">
        <v>297</v>
      </c>
      <c r="O15" s="208" t="s">
        <v>297</v>
      </c>
      <c r="P15" s="202" t="s">
        <v>297</v>
      </c>
      <c r="Q15" s="208">
        <v>271</v>
      </c>
      <c r="R15" s="208">
        <v>144</v>
      </c>
      <c r="S15" s="202">
        <f t="shared" si="1"/>
        <v>415</v>
      </c>
      <c r="T15" s="208">
        <v>228</v>
      </c>
      <c r="U15" s="208">
        <v>195</v>
      </c>
      <c r="V15" s="85">
        <f t="shared" si="2"/>
        <v>423</v>
      </c>
      <c r="W15" s="208">
        <v>228</v>
      </c>
      <c r="X15" s="208">
        <v>195</v>
      </c>
      <c r="Y15" s="203">
        <f t="shared" si="3"/>
        <v>423</v>
      </c>
      <c r="AO15" s="18"/>
      <c r="AP15" s="18"/>
      <c r="AQ15" s="18"/>
    </row>
    <row r="16" spans="1:43" ht="21.75" hidden="1" customHeight="1" outlineLevel="1" x14ac:dyDescent="0.15">
      <c r="A16" s="207" t="s">
        <v>252</v>
      </c>
      <c r="B16" s="208">
        <v>129</v>
      </c>
      <c r="C16" s="208">
        <v>106</v>
      </c>
      <c r="D16" s="202">
        <f t="shared" si="0"/>
        <v>235</v>
      </c>
      <c r="E16" s="208" t="s">
        <v>297</v>
      </c>
      <c r="F16" s="208" t="s">
        <v>297</v>
      </c>
      <c r="G16" s="202" t="s">
        <v>297</v>
      </c>
      <c r="H16" s="208" t="s">
        <v>297</v>
      </c>
      <c r="I16" s="208" t="s">
        <v>297</v>
      </c>
      <c r="J16" s="202" t="s">
        <v>297</v>
      </c>
      <c r="K16" s="208" t="s">
        <v>297</v>
      </c>
      <c r="L16" s="208" t="s">
        <v>297</v>
      </c>
      <c r="M16" s="202" t="s">
        <v>297</v>
      </c>
      <c r="N16" s="208" t="s">
        <v>297</v>
      </c>
      <c r="O16" s="208" t="s">
        <v>297</v>
      </c>
      <c r="P16" s="202" t="s">
        <v>297</v>
      </c>
      <c r="Q16" s="208">
        <v>291</v>
      </c>
      <c r="R16" s="208">
        <v>117</v>
      </c>
      <c r="S16" s="202">
        <f t="shared" si="1"/>
        <v>408</v>
      </c>
      <c r="T16" s="208">
        <v>244</v>
      </c>
      <c r="U16" s="208">
        <v>164</v>
      </c>
      <c r="V16" s="85">
        <f t="shared" si="2"/>
        <v>408</v>
      </c>
      <c r="W16" s="208">
        <v>244</v>
      </c>
      <c r="X16" s="208">
        <v>164</v>
      </c>
      <c r="Y16" s="203">
        <f t="shared" si="3"/>
        <v>408</v>
      </c>
      <c r="AO16" s="18"/>
      <c r="AP16" s="18"/>
      <c r="AQ16" s="18"/>
    </row>
    <row r="17" spans="1:43" ht="21.75" hidden="1" customHeight="1" outlineLevel="1" x14ac:dyDescent="0.15">
      <c r="A17" s="207" t="s">
        <v>253</v>
      </c>
      <c r="B17" s="208">
        <v>136</v>
      </c>
      <c r="C17" s="208">
        <v>159</v>
      </c>
      <c r="D17" s="202">
        <f t="shared" si="0"/>
        <v>295</v>
      </c>
      <c r="E17" s="208" t="s">
        <v>297</v>
      </c>
      <c r="F17" s="208" t="s">
        <v>297</v>
      </c>
      <c r="G17" s="202" t="s">
        <v>297</v>
      </c>
      <c r="H17" s="208" t="s">
        <v>297</v>
      </c>
      <c r="I17" s="208" t="s">
        <v>297</v>
      </c>
      <c r="J17" s="202" t="s">
        <v>297</v>
      </c>
      <c r="K17" s="208" t="s">
        <v>297</v>
      </c>
      <c r="L17" s="208" t="s">
        <v>297</v>
      </c>
      <c r="M17" s="202" t="s">
        <v>297</v>
      </c>
      <c r="N17" s="208" t="s">
        <v>297</v>
      </c>
      <c r="O17" s="208" t="s">
        <v>297</v>
      </c>
      <c r="P17" s="202" t="s">
        <v>297</v>
      </c>
      <c r="Q17" s="208">
        <v>250</v>
      </c>
      <c r="R17" s="208">
        <v>210</v>
      </c>
      <c r="S17" s="202">
        <f t="shared" si="1"/>
        <v>460</v>
      </c>
      <c r="T17" s="208">
        <v>240</v>
      </c>
      <c r="U17" s="208">
        <v>208</v>
      </c>
      <c r="V17" s="85">
        <f t="shared" si="2"/>
        <v>448</v>
      </c>
      <c r="W17" s="208">
        <v>240</v>
      </c>
      <c r="X17" s="208">
        <v>208</v>
      </c>
      <c r="Y17" s="203">
        <f t="shared" si="3"/>
        <v>448</v>
      </c>
      <c r="AO17" s="18"/>
      <c r="AP17" s="18"/>
      <c r="AQ17" s="18"/>
    </row>
    <row r="18" spans="1:43" ht="21.75" hidden="1" customHeight="1" outlineLevel="1" x14ac:dyDescent="0.15">
      <c r="A18" s="207" t="s">
        <v>254</v>
      </c>
      <c r="B18" s="208">
        <v>146</v>
      </c>
      <c r="C18" s="208">
        <v>88</v>
      </c>
      <c r="D18" s="202">
        <f t="shared" si="0"/>
        <v>234</v>
      </c>
      <c r="E18" s="208" t="s">
        <v>297</v>
      </c>
      <c r="F18" s="208" t="s">
        <v>297</v>
      </c>
      <c r="G18" s="202" t="s">
        <v>297</v>
      </c>
      <c r="H18" s="208" t="s">
        <v>297</v>
      </c>
      <c r="I18" s="208" t="s">
        <v>297</v>
      </c>
      <c r="J18" s="202" t="s">
        <v>297</v>
      </c>
      <c r="K18" s="208" t="s">
        <v>297</v>
      </c>
      <c r="L18" s="208" t="s">
        <v>297</v>
      </c>
      <c r="M18" s="202" t="s">
        <v>297</v>
      </c>
      <c r="N18" s="208" t="s">
        <v>297</v>
      </c>
      <c r="O18" s="208" t="s">
        <v>297</v>
      </c>
      <c r="P18" s="202" t="s">
        <v>297</v>
      </c>
      <c r="Q18" s="208">
        <v>249</v>
      </c>
      <c r="R18" s="208">
        <v>148</v>
      </c>
      <c r="S18" s="202">
        <f t="shared" si="1"/>
        <v>397</v>
      </c>
      <c r="T18" s="208">
        <v>269</v>
      </c>
      <c r="U18" s="208">
        <v>197</v>
      </c>
      <c r="V18" s="85">
        <f t="shared" si="2"/>
        <v>466</v>
      </c>
      <c r="W18" s="208">
        <v>269</v>
      </c>
      <c r="X18" s="208">
        <v>197</v>
      </c>
      <c r="Y18" s="203">
        <f t="shared" si="3"/>
        <v>466</v>
      </c>
      <c r="AO18" s="18"/>
      <c r="AP18" s="18"/>
      <c r="AQ18" s="18"/>
    </row>
    <row r="19" spans="1:43" ht="21.75" hidden="1" customHeight="1" outlineLevel="1" x14ac:dyDescent="0.15">
      <c r="A19" s="207" t="s">
        <v>769</v>
      </c>
      <c r="B19" s="208">
        <v>119</v>
      </c>
      <c r="C19" s="208">
        <v>97</v>
      </c>
      <c r="D19" s="202">
        <f t="shared" si="0"/>
        <v>216</v>
      </c>
      <c r="E19" s="208" t="s">
        <v>297</v>
      </c>
      <c r="F19" s="208" t="s">
        <v>297</v>
      </c>
      <c r="G19" s="202" t="s">
        <v>297</v>
      </c>
      <c r="H19" s="208" t="s">
        <v>297</v>
      </c>
      <c r="I19" s="208" t="s">
        <v>297</v>
      </c>
      <c r="J19" s="202" t="s">
        <v>297</v>
      </c>
      <c r="K19" s="208" t="s">
        <v>297</v>
      </c>
      <c r="L19" s="208" t="s">
        <v>297</v>
      </c>
      <c r="M19" s="202" t="s">
        <v>297</v>
      </c>
      <c r="N19" s="208" t="s">
        <v>297</v>
      </c>
      <c r="O19" s="208" t="s">
        <v>297</v>
      </c>
      <c r="P19" s="202" t="s">
        <v>297</v>
      </c>
      <c r="Q19" s="208">
        <v>288</v>
      </c>
      <c r="R19" s="208">
        <v>197</v>
      </c>
      <c r="S19" s="202">
        <f t="shared" si="1"/>
        <v>485</v>
      </c>
      <c r="T19" s="208">
        <v>255</v>
      </c>
      <c r="U19" s="208">
        <v>196</v>
      </c>
      <c r="V19" s="85">
        <f t="shared" si="2"/>
        <v>451</v>
      </c>
      <c r="W19" s="208">
        <v>255</v>
      </c>
      <c r="X19" s="208">
        <v>196</v>
      </c>
      <c r="Y19" s="203">
        <f t="shared" si="3"/>
        <v>451</v>
      </c>
      <c r="AO19" s="18"/>
      <c r="AP19" s="18"/>
      <c r="AQ19" s="18"/>
    </row>
    <row r="20" spans="1:43" ht="21.75" hidden="1" customHeight="1" outlineLevel="1" x14ac:dyDescent="0.15">
      <c r="A20" s="207" t="s">
        <v>770</v>
      </c>
      <c r="B20" s="208">
        <v>136</v>
      </c>
      <c r="C20" s="208">
        <v>96</v>
      </c>
      <c r="D20" s="202">
        <f t="shared" si="0"/>
        <v>232</v>
      </c>
      <c r="E20" s="208" t="s">
        <v>297</v>
      </c>
      <c r="F20" s="208" t="s">
        <v>297</v>
      </c>
      <c r="G20" s="202" t="s">
        <v>297</v>
      </c>
      <c r="H20" s="208" t="s">
        <v>297</v>
      </c>
      <c r="I20" s="208" t="s">
        <v>297</v>
      </c>
      <c r="J20" s="202" t="s">
        <v>297</v>
      </c>
      <c r="K20" s="208" t="s">
        <v>297</v>
      </c>
      <c r="L20" s="208" t="s">
        <v>297</v>
      </c>
      <c r="M20" s="202" t="s">
        <v>297</v>
      </c>
      <c r="N20" s="208" t="s">
        <v>297</v>
      </c>
      <c r="O20" s="208" t="s">
        <v>297</v>
      </c>
      <c r="P20" s="202" t="s">
        <v>297</v>
      </c>
      <c r="Q20" s="208">
        <v>258</v>
      </c>
      <c r="R20" s="208">
        <v>191</v>
      </c>
      <c r="S20" s="202">
        <f t="shared" si="1"/>
        <v>449</v>
      </c>
      <c r="T20" s="208">
        <v>261</v>
      </c>
      <c r="U20" s="208">
        <v>221</v>
      </c>
      <c r="V20" s="85">
        <f t="shared" si="2"/>
        <v>482</v>
      </c>
      <c r="W20" s="208">
        <v>261</v>
      </c>
      <c r="X20" s="208">
        <v>221</v>
      </c>
      <c r="Y20" s="203">
        <f t="shared" si="3"/>
        <v>482</v>
      </c>
      <c r="AO20" s="18"/>
      <c r="AP20" s="18"/>
      <c r="AQ20" s="18"/>
    </row>
    <row r="21" spans="1:43" ht="21.75" hidden="1" customHeight="1" outlineLevel="1" x14ac:dyDescent="0.15">
      <c r="A21" s="207" t="s">
        <v>326</v>
      </c>
      <c r="B21" s="208">
        <v>135</v>
      </c>
      <c r="C21" s="208">
        <v>122</v>
      </c>
      <c r="D21" s="202">
        <f t="shared" si="0"/>
        <v>257</v>
      </c>
      <c r="E21" s="208" t="s">
        <v>297</v>
      </c>
      <c r="F21" s="208" t="s">
        <v>297</v>
      </c>
      <c r="G21" s="202" t="s">
        <v>297</v>
      </c>
      <c r="H21" s="208" t="s">
        <v>297</v>
      </c>
      <c r="I21" s="208" t="s">
        <v>297</v>
      </c>
      <c r="J21" s="202" t="s">
        <v>297</v>
      </c>
      <c r="K21" s="208" t="s">
        <v>297</v>
      </c>
      <c r="L21" s="208" t="s">
        <v>297</v>
      </c>
      <c r="M21" s="202" t="s">
        <v>297</v>
      </c>
      <c r="N21" s="208" t="s">
        <v>297</v>
      </c>
      <c r="O21" s="208" t="s">
        <v>297</v>
      </c>
      <c r="P21" s="202" t="s">
        <v>297</v>
      </c>
      <c r="Q21" s="208">
        <v>246</v>
      </c>
      <c r="R21" s="208">
        <v>213</v>
      </c>
      <c r="S21" s="202">
        <f t="shared" si="1"/>
        <v>459</v>
      </c>
      <c r="T21" s="208">
        <v>250</v>
      </c>
      <c r="U21" s="208">
        <v>225</v>
      </c>
      <c r="V21" s="85">
        <f t="shared" si="2"/>
        <v>475</v>
      </c>
      <c r="W21" s="208">
        <v>250</v>
      </c>
      <c r="X21" s="208">
        <v>225</v>
      </c>
      <c r="Y21" s="203">
        <f t="shared" si="3"/>
        <v>475</v>
      </c>
      <c r="AO21" s="18"/>
      <c r="AP21" s="18"/>
      <c r="AQ21" s="18"/>
    </row>
    <row r="22" spans="1:43" ht="21.75" hidden="1" customHeight="1" outlineLevel="1" x14ac:dyDescent="0.15">
      <c r="A22" s="207" t="s">
        <v>327</v>
      </c>
      <c r="B22" s="208">
        <v>100</v>
      </c>
      <c r="C22" s="208">
        <v>145</v>
      </c>
      <c r="D22" s="202">
        <f t="shared" si="0"/>
        <v>245</v>
      </c>
      <c r="E22" s="208" t="s">
        <v>297</v>
      </c>
      <c r="F22" s="208" t="s">
        <v>297</v>
      </c>
      <c r="G22" s="202" t="s">
        <v>297</v>
      </c>
      <c r="H22" s="208" t="s">
        <v>297</v>
      </c>
      <c r="I22" s="208" t="s">
        <v>297</v>
      </c>
      <c r="J22" s="202" t="s">
        <v>297</v>
      </c>
      <c r="K22" s="208" t="s">
        <v>297</v>
      </c>
      <c r="L22" s="208" t="s">
        <v>297</v>
      </c>
      <c r="M22" s="202" t="s">
        <v>297</v>
      </c>
      <c r="N22" s="208" t="s">
        <v>297</v>
      </c>
      <c r="O22" s="208" t="s">
        <v>297</v>
      </c>
      <c r="P22" s="202" t="s">
        <v>297</v>
      </c>
      <c r="Q22" s="208">
        <v>258</v>
      </c>
      <c r="R22" s="208">
        <v>165</v>
      </c>
      <c r="S22" s="202">
        <f t="shared" si="1"/>
        <v>423</v>
      </c>
      <c r="T22" s="208">
        <v>204</v>
      </c>
      <c r="U22" s="208">
        <v>250</v>
      </c>
      <c r="V22" s="85">
        <f t="shared" si="2"/>
        <v>454</v>
      </c>
      <c r="W22" s="208">
        <v>204</v>
      </c>
      <c r="X22" s="208">
        <v>250</v>
      </c>
      <c r="Y22" s="203">
        <f t="shared" si="3"/>
        <v>454</v>
      </c>
      <c r="AO22" s="18"/>
      <c r="AP22" s="18"/>
      <c r="AQ22" s="18"/>
    </row>
    <row r="23" spans="1:43" ht="21.75" hidden="1" customHeight="1" outlineLevel="1" x14ac:dyDescent="0.15">
      <c r="A23" s="207" t="s">
        <v>328</v>
      </c>
      <c r="B23" s="208">
        <v>167</v>
      </c>
      <c r="C23" s="208">
        <v>149</v>
      </c>
      <c r="D23" s="202">
        <f t="shared" si="0"/>
        <v>316</v>
      </c>
      <c r="E23" s="208" t="s">
        <v>297</v>
      </c>
      <c r="F23" s="208" t="s">
        <v>297</v>
      </c>
      <c r="G23" s="202" t="s">
        <v>297</v>
      </c>
      <c r="H23" s="208" t="s">
        <v>297</v>
      </c>
      <c r="I23" s="208" t="s">
        <v>297</v>
      </c>
      <c r="J23" s="202" t="s">
        <v>297</v>
      </c>
      <c r="K23" s="208" t="s">
        <v>297</v>
      </c>
      <c r="L23" s="208" t="s">
        <v>297</v>
      </c>
      <c r="M23" s="202" t="s">
        <v>297</v>
      </c>
      <c r="N23" s="208" t="s">
        <v>297</v>
      </c>
      <c r="O23" s="208" t="s">
        <v>297</v>
      </c>
      <c r="P23" s="202" t="s">
        <v>297</v>
      </c>
      <c r="Q23" s="208">
        <v>237</v>
      </c>
      <c r="R23" s="208">
        <v>229</v>
      </c>
      <c r="S23" s="202">
        <f t="shared" si="1"/>
        <v>466</v>
      </c>
      <c r="T23" s="208">
        <v>216</v>
      </c>
      <c r="U23" s="208">
        <v>253</v>
      </c>
      <c r="V23" s="85">
        <f t="shared" si="2"/>
        <v>469</v>
      </c>
      <c r="W23" s="208">
        <v>216</v>
      </c>
      <c r="X23" s="208">
        <v>253</v>
      </c>
      <c r="Y23" s="203">
        <f t="shared" si="3"/>
        <v>469</v>
      </c>
      <c r="AO23" s="18"/>
      <c r="AP23" s="18"/>
      <c r="AQ23" s="18"/>
    </row>
    <row r="24" spans="1:43" ht="21.75" hidden="1" customHeight="1" outlineLevel="1" x14ac:dyDescent="0.15">
      <c r="A24" s="207" t="s">
        <v>329</v>
      </c>
      <c r="B24" s="208">
        <v>160</v>
      </c>
      <c r="C24" s="208">
        <v>196</v>
      </c>
      <c r="D24" s="202">
        <f t="shared" si="0"/>
        <v>356</v>
      </c>
      <c r="E24" s="208" t="s">
        <v>297</v>
      </c>
      <c r="F24" s="208" t="s">
        <v>297</v>
      </c>
      <c r="G24" s="202" t="s">
        <v>297</v>
      </c>
      <c r="H24" s="208" t="s">
        <v>297</v>
      </c>
      <c r="I24" s="208" t="s">
        <v>297</v>
      </c>
      <c r="J24" s="202" t="s">
        <v>297</v>
      </c>
      <c r="K24" s="208" t="s">
        <v>297</v>
      </c>
      <c r="L24" s="208" t="s">
        <v>297</v>
      </c>
      <c r="M24" s="202" t="s">
        <v>297</v>
      </c>
      <c r="N24" s="208" t="s">
        <v>297</v>
      </c>
      <c r="O24" s="208" t="s">
        <v>297</v>
      </c>
      <c r="P24" s="202" t="s">
        <v>297</v>
      </c>
      <c r="Q24" s="208">
        <v>229</v>
      </c>
      <c r="R24" s="208">
        <v>217</v>
      </c>
      <c r="S24" s="202">
        <f t="shared" si="1"/>
        <v>446</v>
      </c>
      <c r="T24" s="208">
        <v>206</v>
      </c>
      <c r="U24" s="208">
        <v>258</v>
      </c>
      <c r="V24" s="85">
        <f t="shared" si="2"/>
        <v>464</v>
      </c>
      <c r="W24" s="208">
        <v>206</v>
      </c>
      <c r="X24" s="208">
        <v>258</v>
      </c>
      <c r="Y24" s="203">
        <f t="shared" si="3"/>
        <v>464</v>
      </c>
      <c r="AO24" s="18"/>
      <c r="AP24" s="18"/>
      <c r="AQ24" s="18"/>
    </row>
    <row r="25" spans="1:43" ht="21.75" hidden="1" customHeight="1" outlineLevel="1" x14ac:dyDescent="0.15">
      <c r="A25" s="207" t="s">
        <v>330</v>
      </c>
      <c r="B25" s="208">
        <v>108</v>
      </c>
      <c r="C25" s="208">
        <v>202</v>
      </c>
      <c r="D25" s="202">
        <f t="shared" si="0"/>
        <v>310</v>
      </c>
      <c r="E25" s="208" t="s">
        <v>297</v>
      </c>
      <c r="F25" s="208" t="s">
        <v>297</v>
      </c>
      <c r="G25" s="202" t="s">
        <v>297</v>
      </c>
      <c r="H25" s="208" t="s">
        <v>297</v>
      </c>
      <c r="I25" s="208" t="s">
        <v>297</v>
      </c>
      <c r="J25" s="202" t="s">
        <v>297</v>
      </c>
      <c r="K25" s="208" t="s">
        <v>297</v>
      </c>
      <c r="L25" s="208" t="s">
        <v>297</v>
      </c>
      <c r="M25" s="202" t="s">
        <v>297</v>
      </c>
      <c r="N25" s="208" t="s">
        <v>297</v>
      </c>
      <c r="O25" s="208" t="s">
        <v>297</v>
      </c>
      <c r="P25" s="202" t="s">
        <v>297</v>
      </c>
      <c r="Q25" s="208">
        <v>273</v>
      </c>
      <c r="R25" s="208">
        <v>228</v>
      </c>
      <c r="S25" s="202">
        <f t="shared" si="1"/>
        <v>501</v>
      </c>
      <c r="T25" s="208">
        <v>188</v>
      </c>
      <c r="U25" s="208">
        <v>249</v>
      </c>
      <c r="V25" s="85">
        <f t="shared" si="2"/>
        <v>437</v>
      </c>
      <c r="W25" s="208">
        <v>188</v>
      </c>
      <c r="X25" s="208">
        <v>249</v>
      </c>
      <c r="Y25" s="203">
        <f t="shared" si="3"/>
        <v>437</v>
      </c>
      <c r="AO25" s="18"/>
      <c r="AP25" s="18"/>
      <c r="AQ25" s="18"/>
    </row>
    <row r="26" spans="1:43" ht="21.75" hidden="1" customHeight="1" outlineLevel="1" x14ac:dyDescent="0.15">
      <c r="A26" s="207" t="s">
        <v>331</v>
      </c>
      <c r="B26" s="208">
        <v>105</v>
      </c>
      <c r="C26" s="208">
        <v>203</v>
      </c>
      <c r="D26" s="202">
        <f t="shared" si="0"/>
        <v>308</v>
      </c>
      <c r="E26" s="208" t="s">
        <v>297</v>
      </c>
      <c r="F26" s="208" t="s">
        <v>297</v>
      </c>
      <c r="G26" s="202" t="s">
        <v>297</v>
      </c>
      <c r="H26" s="208" t="s">
        <v>297</v>
      </c>
      <c r="I26" s="208" t="s">
        <v>297</v>
      </c>
      <c r="J26" s="202" t="s">
        <v>297</v>
      </c>
      <c r="K26" s="208" t="s">
        <v>297</v>
      </c>
      <c r="L26" s="208" t="s">
        <v>297</v>
      </c>
      <c r="M26" s="202" t="s">
        <v>297</v>
      </c>
      <c r="N26" s="208" t="s">
        <v>297</v>
      </c>
      <c r="O26" s="208" t="s">
        <v>297</v>
      </c>
      <c r="P26" s="202" t="s">
        <v>297</v>
      </c>
      <c r="Q26" s="208">
        <v>244</v>
      </c>
      <c r="R26" s="208">
        <v>205</v>
      </c>
      <c r="S26" s="202">
        <f t="shared" si="1"/>
        <v>449</v>
      </c>
      <c r="T26" s="208">
        <v>174</v>
      </c>
      <c r="U26" s="208">
        <v>290</v>
      </c>
      <c r="V26" s="85">
        <f t="shared" si="2"/>
        <v>464</v>
      </c>
      <c r="W26" s="208">
        <v>174</v>
      </c>
      <c r="X26" s="208">
        <v>290</v>
      </c>
      <c r="Y26" s="203">
        <f t="shared" si="3"/>
        <v>464</v>
      </c>
      <c r="AO26" s="18"/>
      <c r="AP26" s="18"/>
      <c r="AQ26" s="18"/>
    </row>
    <row r="27" spans="1:43" ht="15" hidden="1" customHeight="1" outlineLevel="1" x14ac:dyDescent="0.15">
      <c r="A27" s="201" t="s">
        <v>771</v>
      </c>
      <c r="B27" s="202">
        <v>98</v>
      </c>
      <c r="C27" s="202">
        <v>176</v>
      </c>
      <c r="D27" s="202">
        <f t="shared" si="0"/>
        <v>274</v>
      </c>
      <c r="E27" s="202" t="s">
        <v>297</v>
      </c>
      <c r="F27" s="202" t="s">
        <v>297</v>
      </c>
      <c r="G27" s="202" t="s">
        <v>297</v>
      </c>
      <c r="H27" s="202" t="s">
        <v>297</v>
      </c>
      <c r="I27" s="202" t="s">
        <v>297</v>
      </c>
      <c r="J27" s="202" t="s">
        <v>297</v>
      </c>
      <c r="K27" s="202" t="s">
        <v>297</v>
      </c>
      <c r="L27" s="202" t="s">
        <v>297</v>
      </c>
      <c r="M27" s="202" t="s">
        <v>297</v>
      </c>
      <c r="N27" s="202" t="s">
        <v>297</v>
      </c>
      <c r="O27" s="202" t="s">
        <v>297</v>
      </c>
      <c r="P27" s="202" t="s">
        <v>297</v>
      </c>
      <c r="Q27" s="202">
        <v>206</v>
      </c>
      <c r="R27" s="202">
        <v>201</v>
      </c>
      <c r="S27" s="202">
        <f t="shared" si="1"/>
        <v>407</v>
      </c>
      <c r="T27" s="202">
        <v>191</v>
      </c>
      <c r="U27" s="202">
        <v>254</v>
      </c>
      <c r="V27" s="85">
        <f t="shared" si="2"/>
        <v>445</v>
      </c>
      <c r="W27" s="202">
        <v>191</v>
      </c>
      <c r="X27" s="202">
        <v>254</v>
      </c>
      <c r="Y27" s="203">
        <f t="shared" si="3"/>
        <v>445</v>
      </c>
      <c r="AO27" s="18"/>
      <c r="AP27" s="18"/>
      <c r="AQ27" s="18"/>
    </row>
    <row r="28" spans="1:43" ht="21" hidden="1" customHeight="1" outlineLevel="1" x14ac:dyDescent="0.15">
      <c r="A28" s="207" t="s">
        <v>772</v>
      </c>
      <c r="B28" s="208">
        <v>82</v>
      </c>
      <c r="C28" s="208">
        <v>189</v>
      </c>
      <c r="D28" s="202">
        <f t="shared" si="0"/>
        <v>271</v>
      </c>
      <c r="E28" s="208" t="s">
        <v>297</v>
      </c>
      <c r="F28" s="208" t="s">
        <v>297</v>
      </c>
      <c r="G28" s="202" t="s">
        <v>297</v>
      </c>
      <c r="H28" s="208" t="s">
        <v>297</v>
      </c>
      <c r="I28" s="208" t="s">
        <v>297</v>
      </c>
      <c r="J28" s="202" t="s">
        <v>297</v>
      </c>
      <c r="K28" s="208" t="s">
        <v>297</v>
      </c>
      <c r="L28" s="208" t="s">
        <v>297</v>
      </c>
      <c r="M28" s="202" t="s">
        <v>297</v>
      </c>
      <c r="N28" s="208" t="s">
        <v>297</v>
      </c>
      <c r="O28" s="208" t="s">
        <v>297</v>
      </c>
      <c r="P28" s="202" t="s">
        <v>297</v>
      </c>
      <c r="Q28" s="208">
        <v>221</v>
      </c>
      <c r="R28" s="208">
        <v>227</v>
      </c>
      <c r="S28" s="202">
        <f t="shared" si="1"/>
        <v>448</v>
      </c>
      <c r="T28" s="208">
        <v>209</v>
      </c>
      <c r="U28" s="208">
        <v>276</v>
      </c>
      <c r="V28" s="85">
        <f t="shared" si="2"/>
        <v>485</v>
      </c>
      <c r="W28" s="208">
        <v>209</v>
      </c>
      <c r="X28" s="208">
        <v>276</v>
      </c>
      <c r="Y28" s="203">
        <f t="shared" si="3"/>
        <v>485</v>
      </c>
      <c r="AO28" s="18"/>
      <c r="AP28" s="18"/>
      <c r="AQ28" s="18"/>
    </row>
    <row r="29" spans="1:43" ht="21" hidden="1" customHeight="1" outlineLevel="1" x14ac:dyDescent="0.15">
      <c r="A29" s="207" t="s">
        <v>78</v>
      </c>
      <c r="B29" s="208">
        <v>91</v>
      </c>
      <c r="C29" s="208">
        <v>228</v>
      </c>
      <c r="D29" s="202">
        <f t="shared" si="0"/>
        <v>319</v>
      </c>
      <c r="E29" s="208" t="s">
        <v>297</v>
      </c>
      <c r="F29" s="208" t="s">
        <v>297</v>
      </c>
      <c r="G29" s="202" t="s">
        <v>297</v>
      </c>
      <c r="H29" s="208" t="s">
        <v>297</v>
      </c>
      <c r="I29" s="208" t="s">
        <v>297</v>
      </c>
      <c r="J29" s="202" t="s">
        <v>297</v>
      </c>
      <c r="K29" s="208" t="s">
        <v>297</v>
      </c>
      <c r="L29" s="208" t="s">
        <v>297</v>
      </c>
      <c r="M29" s="202" t="s">
        <v>297</v>
      </c>
      <c r="N29" s="208" t="s">
        <v>297</v>
      </c>
      <c r="O29" s="208" t="s">
        <v>297</v>
      </c>
      <c r="P29" s="202" t="s">
        <v>297</v>
      </c>
      <c r="Q29" s="208">
        <v>195</v>
      </c>
      <c r="R29" s="208">
        <v>243</v>
      </c>
      <c r="S29" s="202">
        <f t="shared" si="1"/>
        <v>438</v>
      </c>
      <c r="T29" s="208">
        <v>199</v>
      </c>
      <c r="U29" s="208">
        <v>279</v>
      </c>
      <c r="V29" s="85">
        <f t="shared" si="2"/>
        <v>478</v>
      </c>
      <c r="W29" s="208">
        <v>199</v>
      </c>
      <c r="X29" s="208">
        <v>279</v>
      </c>
      <c r="Y29" s="203">
        <f t="shared" si="3"/>
        <v>478</v>
      </c>
      <c r="AO29" s="18"/>
      <c r="AP29" s="18"/>
      <c r="AQ29" s="18"/>
    </row>
    <row r="30" spans="1:43" ht="21" hidden="1" customHeight="1" outlineLevel="1" x14ac:dyDescent="0.15">
      <c r="A30" s="207" t="s">
        <v>79</v>
      </c>
      <c r="B30" s="208">
        <v>130</v>
      </c>
      <c r="C30" s="208">
        <v>142</v>
      </c>
      <c r="D30" s="202">
        <f t="shared" si="0"/>
        <v>272</v>
      </c>
      <c r="E30" s="208" t="s">
        <v>297</v>
      </c>
      <c r="F30" s="208" t="s">
        <v>297</v>
      </c>
      <c r="G30" s="202" t="s">
        <v>297</v>
      </c>
      <c r="H30" s="208" t="s">
        <v>297</v>
      </c>
      <c r="I30" s="208" t="s">
        <v>297</v>
      </c>
      <c r="J30" s="202" t="s">
        <v>297</v>
      </c>
      <c r="K30" s="208" t="s">
        <v>297</v>
      </c>
      <c r="L30" s="208" t="s">
        <v>297</v>
      </c>
      <c r="M30" s="202" t="s">
        <v>297</v>
      </c>
      <c r="N30" s="208" t="s">
        <v>297</v>
      </c>
      <c r="O30" s="208" t="s">
        <v>297</v>
      </c>
      <c r="P30" s="202" t="s">
        <v>297</v>
      </c>
      <c r="Q30" s="208">
        <v>200</v>
      </c>
      <c r="R30" s="208">
        <v>195</v>
      </c>
      <c r="S30" s="202">
        <f t="shared" si="1"/>
        <v>395</v>
      </c>
      <c r="T30" s="208">
        <v>220</v>
      </c>
      <c r="U30" s="208">
        <v>234</v>
      </c>
      <c r="V30" s="85">
        <f t="shared" si="2"/>
        <v>454</v>
      </c>
      <c r="W30" s="208">
        <v>220</v>
      </c>
      <c r="X30" s="208">
        <v>234</v>
      </c>
      <c r="Y30" s="203">
        <f t="shared" si="3"/>
        <v>454</v>
      </c>
      <c r="AO30" s="18"/>
      <c r="AP30" s="18"/>
      <c r="AQ30" s="18"/>
    </row>
    <row r="31" spans="1:43" ht="21" hidden="1" customHeight="1" outlineLevel="1" x14ac:dyDescent="0.15">
      <c r="A31" s="211" t="s">
        <v>80</v>
      </c>
      <c r="B31" s="212">
        <v>61</v>
      </c>
      <c r="C31" s="212">
        <v>214</v>
      </c>
      <c r="D31" s="212">
        <f t="shared" si="0"/>
        <v>275</v>
      </c>
      <c r="E31" s="212" t="s">
        <v>297</v>
      </c>
      <c r="F31" s="212" t="s">
        <v>297</v>
      </c>
      <c r="G31" s="212" t="s">
        <v>297</v>
      </c>
      <c r="H31" s="212" t="s">
        <v>297</v>
      </c>
      <c r="I31" s="212" t="s">
        <v>297</v>
      </c>
      <c r="J31" s="212" t="s">
        <v>297</v>
      </c>
      <c r="K31" s="212" t="s">
        <v>297</v>
      </c>
      <c r="L31" s="212" t="s">
        <v>297</v>
      </c>
      <c r="M31" s="212" t="s">
        <v>297</v>
      </c>
      <c r="N31" s="212" t="s">
        <v>297</v>
      </c>
      <c r="O31" s="212" t="s">
        <v>297</v>
      </c>
      <c r="P31" s="212" t="s">
        <v>297</v>
      </c>
      <c r="Q31" s="212">
        <v>197</v>
      </c>
      <c r="R31" s="212">
        <v>201</v>
      </c>
      <c r="S31" s="212">
        <f t="shared" si="1"/>
        <v>398</v>
      </c>
      <c r="T31" s="212">
        <v>207</v>
      </c>
      <c r="U31" s="212">
        <v>215</v>
      </c>
      <c r="V31" s="37">
        <f t="shared" si="2"/>
        <v>422</v>
      </c>
      <c r="W31" s="212">
        <v>207</v>
      </c>
      <c r="X31" s="212">
        <v>215</v>
      </c>
      <c r="Y31" s="214">
        <f t="shared" si="3"/>
        <v>422</v>
      </c>
      <c r="AO31" s="18"/>
      <c r="AP31" s="18"/>
      <c r="AQ31" s="18"/>
    </row>
    <row r="32" spans="1:43" ht="15" hidden="1" customHeight="1" outlineLevel="1" x14ac:dyDescent="0.15">
      <c r="A32" s="201" t="s">
        <v>773</v>
      </c>
      <c r="B32" s="202">
        <v>72</v>
      </c>
      <c r="C32" s="202">
        <v>189</v>
      </c>
      <c r="D32" s="202">
        <f t="shared" si="0"/>
        <v>261</v>
      </c>
      <c r="E32" s="202" t="s">
        <v>297</v>
      </c>
      <c r="F32" s="202" t="s">
        <v>297</v>
      </c>
      <c r="G32" s="202" t="s">
        <v>297</v>
      </c>
      <c r="H32" s="202" t="s">
        <v>297</v>
      </c>
      <c r="I32" s="202" t="s">
        <v>297</v>
      </c>
      <c r="J32" s="202" t="s">
        <v>297</v>
      </c>
      <c r="K32" s="202" t="s">
        <v>297</v>
      </c>
      <c r="L32" s="202" t="s">
        <v>297</v>
      </c>
      <c r="M32" s="202" t="s">
        <v>297</v>
      </c>
      <c r="N32" s="202" t="s">
        <v>297</v>
      </c>
      <c r="O32" s="202" t="s">
        <v>297</v>
      </c>
      <c r="P32" s="202" t="s">
        <v>297</v>
      </c>
      <c r="Q32" s="202">
        <v>189</v>
      </c>
      <c r="R32" s="202">
        <v>186</v>
      </c>
      <c r="S32" s="202">
        <f t="shared" si="1"/>
        <v>375</v>
      </c>
      <c r="T32" s="202">
        <v>177</v>
      </c>
      <c r="U32" s="202">
        <v>174</v>
      </c>
      <c r="V32" s="85">
        <f t="shared" si="2"/>
        <v>351</v>
      </c>
      <c r="W32" s="202">
        <v>177</v>
      </c>
      <c r="X32" s="202">
        <v>174</v>
      </c>
      <c r="Y32" s="203">
        <f t="shared" si="3"/>
        <v>351</v>
      </c>
      <c r="AO32" s="18"/>
      <c r="AP32" s="18"/>
      <c r="AQ32" s="18"/>
    </row>
    <row r="33" spans="1:43" ht="21" hidden="1" customHeight="1" outlineLevel="1" x14ac:dyDescent="0.15">
      <c r="A33" s="207" t="s">
        <v>287</v>
      </c>
      <c r="B33" s="208">
        <v>60</v>
      </c>
      <c r="C33" s="208">
        <v>181</v>
      </c>
      <c r="D33" s="202">
        <f t="shared" si="0"/>
        <v>241</v>
      </c>
      <c r="E33" s="208" t="s">
        <v>297</v>
      </c>
      <c r="F33" s="208" t="s">
        <v>297</v>
      </c>
      <c r="G33" s="202" t="s">
        <v>297</v>
      </c>
      <c r="H33" s="208" t="s">
        <v>297</v>
      </c>
      <c r="I33" s="208" t="s">
        <v>297</v>
      </c>
      <c r="J33" s="202" t="s">
        <v>297</v>
      </c>
      <c r="K33" s="208" t="s">
        <v>297</v>
      </c>
      <c r="L33" s="208" t="s">
        <v>297</v>
      </c>
      <c r="M33" s="202" t="s">
        <v>297</v>
      </c>
      <c r="N33" s="208" t="s">
        <v>297</v>
      </c>
      <c r="O33" s="208" t="s">
        <v>297</v>
      </c>
      <c r="P33" s="202" t="s">
        <v>297</v>
      </c>
      <c r="Q33" s="208">
        <v>160</v>
      </c>
      <c r="R33" s="208">
        <v>196</v>
      </c>
      <c r="S33" s="202">
        <f t="shared" si="1"/>
        <v>356</v>
      </c>
      <c r="T33" s="208">
        <v>197</v>
      </c>
      <c r="U33" s="208">
        <v>185</v>
      </c>
      <c r="V33" s="85">
        <f t="shared" si="2"/>
        <v>382</v>
      </c>
      <c r="W33" s="208">
        <v>197</v>
      </c>
      <c r="X33" s="208">
        <v>185</v>
      </c>
      <c r="Y33" s="203">
        <f t="shared" si="3"/>
        <v>382</v>
      </c>
      <c r="AO33" s="18"/>
      <c r="AP33" s="18"/>
      <c r="AQ33" s="18"/>
    </row>
    <row r="34" spans="1:43" ht="21" hidden="1" customHeight="1" outlineLevel="1" x14ac:dyDescent="0.15">
      <c r="A34" s="207" t="s">
        <v>288</v>
      </c>
      <c r="B34" s="208">
        <v>59</v>
      </c>
      <c r="C34" s="208">
        <v>166</v>
      </c>
      <c r="D34" s="202">
        <f t="shared" si="0"/>
        <v>225</v>
      </c>
      <c r="E34" s="208" t="s">
        <v>297</v>
      </c>
      <c r="F34" s="208" t="s">
        <v>297</v>
      </c>
      <c r="G34" s="202" t="s">
        <v>297</v>
      </c>
      <c r="H34" s="208" t="s">
        <v>297</v>
      </c>
      <c r="I34" s="208" t="s">
        <v>297</v>
      </c>
      <c r="J34" s="202" t="s">
        <v>297</v>
      </c>
      <c r="K34" s="208" t="s">
        <v>297</v>
      </c>
      <c r="L34" s="208" t="s">
        <v>297</v>
      </c>
      <c r="M34" s="202" t="s">
        <v>297</v>
      </c>
      <c r="N34" s="208" t="s">
        <v>297</v>
      </c>
      <c r="O34" s="208" t="s">
        <v>297</v>
      </c>
      <c r="P34" s="202" t="s">
        <v>297</v>
      </c>
      <c r="Q34" s="208">
        <v>134</v>
      </c>
      <c r="R34" s="208">
        <v>179</v>
      </c>
      <c r="S34" s="202">
        <f t="shared" si="1"/>
        <v>313</v>
      </c>
      <c r="T34" s="208">
        <v>163</v>
      </c>
      <c r="U34" s="208">
        <v>186</v>
      </c>
      <c r="V34" s="85">
        <f t="shared" si="2"/>
        <v>349</v>
      </c>
      <c r="W34" s="208">
        <v>163</v>
      </c>
      <c r="X34" s="208">
        <v>186</v>
      </c>
      <c r="Y34" s="203">
        <f t="shared" si="3"/>
        <v>349</v>
      </c>
      <c r="AO34" s="18"/>
      <c r="AP34" s="18"/>
      <c r="AQ34" s="18"/>
    </row>
    <row r="35" spans="1:43" ht="21" hidden="1" customHeight="1" outlineLevel="1" x14ac:dyDescent="0.15">
      <c r="A35" s="207" t="s">
        <v>289</v>
      </c>
      <c r="B35" s="208">
        <v>57</v>
      </c>
      <c r="C35" s="208">
        <v>135</v>
      </c>
      <c r="D35" s="202">
        <f t="shared" si="0"/>
        <v>192</v>
      </c>
      <c r="E35" s="208" t="s">
        <v>297</v>
      </c>
      <c r="F35" s="208" t="s">
        <v>297</v>
      </c>
      <c r="G35" s="202" t="s">
        <v>297</v>
      </c>
      <c r="H35" s="208" t="s">
        <v>297</v>
      </c>
      <c r="I35" s="208" t="s">
        <v>297</v>
      </c>
      <c r="J35" s="202" t="s">
        <v>297</v>
      </c>
      <c r="K35" s="208" t="s">
        <v>297</v>
      </c>
      <c r="L35" s="208" t="s">
        <v>297</v>
      </c>
      <c r="M35" s="202" t="s">
        <v>297</v>
      </c>
      <c r="N35" s="208" t="s">
        <v>297</v>
      </c>
      <c r="O35" s="208" t="s">
        <v>297</v>
      </c>
      <c r="P35" s="202" t="s">
        <v>297</v>
      </c>
      <c r="Q35" s="208">
        <v>130</v>
      </c>
      <c r="R35" s="208">
        <v>95</v>
      </c>
      <c r="S35" s="202">
        <f t="shared" si="1"/>
        <v>225</v>
      </c>
      <c r="T35" s="208">
        <v>164</v>
      </c>
      <c r="U35" s="208">
        <v>124</v>
      </c>
      <c r="V35" s="85">
        <f t="shared" si="2"/>
        <v>288</v>
      </c>
      <c r="W35" s="208">
        <v>164</v>
      </c>
      <c r="X35" s="208">
        <v>124</v>
      </c>
      <c r="Y35" s="203">
        <f t="shared" si="3"/>
        <v>288</v>
      </c>
      <c r="AO35" s="18"/>
      <c r="AP35" s="18"/>
      <c r="AQ35" s="18"/>
    </row>
    <row r="36" spans="1:43" ht="21" hidden="1" customHeight="1" outlineLevel="1" x14ac:dyDescent="0.15">
      <c r="A36" s="211" t="s">
        <v>290</v>
      </c>
      <c r="B36" s="212">
        <v>51</v>
      </c>
      <c r="C36" s="212">
        <v>126</v>
      </c>
      <c r="D36" s="32">
        <f t="shared" si="0"/>
        <v>177</v>
      </c>
      <c r="E36" s="212" t="s">
        <v>297</v>
      </c>
      <c r="F36" s="212" t="s">
        <v>297</v>
      </c>
      <c r="G36" s="32" t="s">
        <v>297</v>
      </c>
      <c r="H36" s="212" t="s">
        <v>297</v>
      </c>
      <c r="I36" s="212" t="s">
        <v>297</v>
      </c>
      <c r="J36" s="32" t="s">
        <v>297</v>
      </c>
      <c r="K36" s="212" t="s">
        <v>297</v>
      </c>
      <c r="L36" s="212" t="s">
        <v>297</v>
      </c>
      <c r="M36" s="32" t="s">
        <v>297</v>
      </c>
      <c r="N36" s="212" t="s">
        <v>297</v>
      </c>
      <c r="O36" s="212" t="s">
        <v>297</v>
      </c>
      <c r="P36" s="32" t="s">
        <v>297</v>
      </c>
      <c r="Q36" s="212">
        <v>116</v>
      </c>
      <c r="R36" s="212">
        <v>58</v>
      </c>
      <c r="S36" s="32">
        <f t="shared" si="1"/>
        <v>174</v>
      </c>
      <c r="T36" s="212">
        <v>127</v>
      </c>
      <c r="U36" s="212">
        <v>119</v>
      </c>
      <c r="V36" s="523">
        <f t="shared" si="2"/>
        <v>246</v>
      </c>
      <c r="W36" s="212">
        <v>127</v>
      </c>
      <c r="X36" s="212">
        <v>119</v>
      </c>
      <c r="Y36" s="524">
        <f t="shared" si="3"/>
        <v>246</v>
      </c>
      <c r="AO36" s="18"/>
      <c r="AP36" s="18"/>
      <c r="AQ36" s="18"/>
    </row>
    <row r="37" spans="1:43" ht="21" customHeight="1" collapsed="1" x14ac:dyDescent="0.15">
      <c r="A37" s="201" t="s">
        <v>624</v>
      </c>
      <c r="B37" s="202">
        <v>78</v>
      </c>
      <c r="C37" s="202">
        <v>158</v>
      </c>
      <c r="D37" s="202">
        <f t="shared" si="0"/>
        <v>236</v>
      </c>
      <c r="E37" s="202" t="s">
        <v>636</v>
      </c>
      <c r="F37" s="202" t="s">
        <v>636</v>
      </c>
      <c r="G37" s="202" t="s">
        <v>636</v>
      </c>
      <c r="H37" s="202" t="s">
        <v>636</v>
      </c>
      <c r="I37" s="202" t="s">
        <v>636</v>
      </c>
      <c r="J37" s="202" t="s">
        <v>636</v>
      </c>
      <c r="K37" s="202" t="s">
        <v>636</v>
      </c>
      <c r="L37" s="202" t="s">
        <v>636</v>
      </c>
      <c r="M37" s="202" t="s">
        <v>636</v>
      </c>
      <c r="N37" s="202" t="s">
        <v>636</v>
      </c>
      <c r="O37" s="202" t="s">
        <v>636</v>
      </c>
      <c r="P37" s="202" t="s">
        <v>636</v>
      </c>
      <c r="Q37" s="88" t="s">
        <v>636</v>
      </c>
      <c r="R37" s="88" t="s">
        <v>636</v>
      </c>
      <c r="S37" s="88" t="s">
        <v>636</v>
      </c>
      <c r="T37" s="88" t="s">
        <v>636</v>
      </c>
      <c r="U37" s="88" t="s">
        <v>636</v>
      </c>
      <c r="V37" s="88" t="s">
        <v>636</v>
      </c>
      <c r="W37" s="88" t="s">
        <v>636</v>
      </c>
      <c r="X37" s="88" t="s">
        <v>636</v>
      </c>
      <c r="Y37" s="525" t="s">
        <v>636</v>
      </c>
      <c r="AO37" s="18"/>
      <c r="AP37" s="18"/>
      <c r="AQ37" s="18"/>
    </row>
    <row r="38" spans="1:43" ht="21" customHeight="1" x14ac:dyDescent="0.15">
      <c r="A38" s="207" t="s">
        <v>430</v>
      </c>
      <c r="B38" s="208">
        <v>49</v>
      </c>
      <c r="C38" s="208">
        <v>143</v>
      </c>
      <c r="D38" s="202">
        <v>192</v>
      </c>
      <c r="E38" s="208" t="s">
        <v>636</v>
      </c>
      <c r="F38" s="208" t="s">
        <v>636</v>
      </c>
      <c r="G38" s="202" t="s">
        <v>636</v>
      </c>
      <c r="H38" s="208" t="s">
        <v>636</v>
      </c>
      <c r="I38" s="208" t="s">
        <v>636</v>
      </c>
      <c r="J38" s="202" t="s">
        <v>636</v>
      </c>
      <c r="K38" s="208" t="s">
        <v>636</v>
      </c>
      <c r="L38" s="208" t="s">
        <v>636</v>
      </c>
      <c r="M38" s="202" t="s">
        <v>636</v>
      </c>
      <c r="N38" s="208" t="s">
        <v>636</v>
      </c>
      <c r="O38" s="208" t="s">
        <v>636</v>
      </c>
      <c r="P38" s="202" t="s">
        <v>636</v>
      </c>
      <c r="Q38" s="86" t="s">
        <v>636</v>
      </c>
      <c r="R38" s="86" t="s">
        <v>636</v>
      </c>
      <c r="S38" s="86" t="s">
        <v>636</v>
      </c>
      <c r="T38" s="86" t="s">
        <v>636</v>
      </c>
      <c r="U38" s="86" t="s">
        <v>636</v>
      </c>
      <c r="V38" s="86" t="s">
        <v>636</v>
      </c>
      <c r="W38" s="86" t="s">
        <v>636</v>
      </c>
      <c r="X38" s="86" t="s">
        <v>636</v>
      </c>
      <c r="Y38" s="87" t="s">
        <v>636</v>
      </c>
      <c r="AO38" s="18"/>
      <c r="AP38" s="18"/>
      <c r="AQ38" s="18"/>
    </row>
    <row r="39" spans="1:43" ht="21" customHeight="1" x14ac:dyDescent="0.15">
      <c r="A39" s="207" t="s">
        <v>431</v>
      </c>
      <c r="B39" s="208">
        <v>45</v>
      </c>
      <c r="C39" s="208">
        <v>136</v>
      </c>
      <c r="D39" s="202">
        <v>181</v>
      </c>
      <c r="E39" s="208" t="s">
        <v>636</v>
      </c>
      <c r="F39" s="208" t="s">
        <v>636</v>
      </c>
      <c r="G39" s="202" t="s">
        <v>636</v>
      </c>
      <c r="H39" s="208" t="s">
        <v>636</v>
      </c>
      <c r="I39" s="208" t="s">
        <v>636</v>
      </c>
      <c r="J39" s="202" t="s">
        <v>636</v>
      </c>
      <c r="K39" s="208" t="s">
        <v>636</v>
      </c>
      <c r="L39" s="208" t="s">
        <v>636</v>
      </c>
      <c r="M39" s="202" t="s">
        <v>636</v>
      </c>
      <c r="N39" s="208" t="s">
        <v>636</v>
      </c>
      <c r="O39" s="208" t="s">
        <v>636</v>
      </c>
      <c r="P39" s="202" t="s">
        <v>636</v>
      </c>
      <c r="Q39" s="86" t="s">
        <v>636</v>
      </c>
      <c r="R39" s="86" t="s">
        <v>636</v>
      </c>
      <c r="S39" s="86" t="s">
        <v>636</v>
      </c>
      <c r="T39" s="86" t="s">
        <v>636</v>
      </c>
      <c r="U39" s="86" t="s">
        <v>636</v>
      </c>
      <c r="V39" s="86" t="s">
        <v>636</v>
      </c>
      <c r="W39" s="86" t="s">
        <v>636</v>
      </c>
      <c r="X39" s="86" t="s">
        <v>636</v>
      </c>
      <c r="Y39" s="87" t="s">
        <v>636</v>
      </c>
      <c r="AO39" s="18"/>
      <c r="AP39" s="18"/>
      <c r="AQ39" s="18"/>
    </row>
    <row r="40" spans="1:43" ht="21" customHeight="1" x14ac:dyDescent="0.15">
      <c r="A40" s="207" t="s">
        <v>432</v>
      </c>
      <c r="B40" s="208">
        <v>34</v>
      </c>
      <c r="C40" s="208">
        <v>180</v>
      </c>
      <c r="D40" s="202">
        <v>214</v>
      </c>
      <c r="E40" s="208" t="s">
        <v>636</v>
      </c>
      <c r="F40" s="208" t="s">
        <v>636</v>
      </c>
      <c r="G40" s="202" t="s">
        <v>636</v>
      </c>
      <c r="H40" s="208" t="s">
        <v>636</v>
      </c>
      <c r="I40" s="208" t="s">
        <v>636</v>
      </c>
      <c r="J40" s="202" t="s">
        <v>636</v>
      </c>
      <c r="K40" s="208" t="s">
        <v>636</v>
      </c>
      <c r="L40" s="208" t="s">
        <v>636</v>
      </c>
      <c r="M40" s="202" t="s">
        <v>636</v>
      </c>
      <c r="N40" s="208" t="s">
        <v>636</v>
      </c>
      <c r="O40" s="208" t="s">
        <v>636</v>
      </c>
      <c r="P40" s="202" t="s">
        <v>636</v>
      </c>
      <c r="Q40" s="86" t="s">
        <v>636</v>
      </c>
      <c r="R40" s="86" t="s">
        <v>636</v>
      </c>
      <c r="S40" s="86" t="s">
        <v>636</v>
      </c>
      <c r="T40" s="86" t="s">
        <v>636</v>
      </c>
      <c r="U40" s="86" t="s">
        <v>636</v>
      </c>
      <c r="V40" s="86" t="s">
        <v>636</v>
      </c>
      <c r="W40" s="86" t="s">
        <v>636</v>
      </c>
      <c r="X40" s="86" t="s">
        <v>636</v>
      </c>
      <c r="Y40" s="87" t="s">
        <v>636</v>
      </c>
      <c r="AO40" s="18"/>
      <c r="AP40" s="18"/>
      <c r="AQ40" s="18"/>
    </row>
    <row r="41" spans="1:43" ht="21" customHeight="1" x14ac:dyDescent="0.15">
      <c r="A41" s="207" t="s">
        <v>433</v>
      </c>
      <c r="B41" s="208" t="s">
        <v>297</v>
      </c>
      <c r="C41" s="208">
        <v>6</v>
      </c>
      <c r="D41" s="202">
        <f>C41</f>
        <v>6</v>
      </c>
      <c r="E41" s="208" t="s">
        <v>636</v>
      </c>
      <c r="F41" s="208" t="s">
        <v>636</v>
      </c>
      <c r="G41" s="202" t="s">
        <v>636</v>
      </c>
      <c r="H41" s="208" t="s">
        <v>636</v>
      </c>
      <c r="I41" s="208" t="s">
        <v>636</v>
      </c>
      <c r="J41" s="202" t="s">
        <v>636</v>
      </c>
      <c r="K41" s="208" t="s">
        <v>636</v>
      </c>
      <c r="L41" s="208" t="s">
        <v>636</v>
      </c>
      <c r="M41" s="202" t="s">
        <v>636</v>
      </c>
      <c r="N41" s="208" t="s">
        <v>636</v>
      </c>
      <c r="O41" s="208" t="s">
        <v>636</v>
      </c>
      <c r="P41" s="202" t="s">
        <v>636</v>
      </c>
      <c r="Q41" s="86" t="s">
        <v>636</v>
      </c>
      <c r="R41" s="86" t="s">
        <v>636</v>
      </c>
      <c r="S41" s="86" t="s">
        <v>636</v>
      </c>
      <c r="T41" s="86" t="s">
        <v>636</v>
      </c>
      <c r="U41" s="86" t="s">
        <v>636</v>
      </c>
      <c r="V41" s="86" t="s">
        <v>636</v>
      </c>
      <c r="W41" s="86" t="s">
        <v>636</v>
      </c>
      <c r="X41" s="86" t="s">
        <v>636</v>
      </c>
      <c r="Y41" s="87" t="s">
        <v>636</v>
      </c>
      <c r="AO41" s="18"/>
      <c r="AP41" s="18"/>
      <c r="AQ41" s="18"/>
    </row>
    <row r="42" spans="1:43" ht="21" customHeight="1" x14ac:dyDescent="0.15">
      <c r="A42" s="72" t="s">
        <v>434</v>
      </c>
      <c r="B42" s="35">
        <v>70</v>
      </c>
      <c r="C42" s="35">
        <v>135</v>
      </c>
      <c r="D42" s="35">
        <f>B42+C42</f>
        <v>205</v>
      </c>
      <c r="E42" s="35">
        <v>15</v>
      </c>
      <c r="F42" s="35">
        <v>80</v>
      </c>
      <c r="G42" s="35">
        <v>95</v>
      </c>
      <c r="H42" s="35">
        <v>14</v>
      </c>
      <c r="I42" s="35">
        <v>80</v>
      </c>
      <c r="J42" s="35">
        <v>94</v>
      </c>
      <c r="K42" s="35">
        <v>15</v>
      </c>
      <c r="L42" s="35">
        <v>78</v>
      </c>
      <c r="M42" s="35">
        <v>93</v>
      </c>
      <c r="N42" s="35">
        <v>16</v>
      </c>
      <c r="O42" s="35">
        <v>74</v>
      </c>
      <c r="P42" s="35">
        <v>90</v>
      </c>
      <c r="Q42" s="86" t="s">
        <v>636</v>
      </c>
      <c r="R42" s="86" t="s">
        <v>636</v>
      </c>
      <c r="S42" s="86" t="s">
        <v>636</v>
      </c>
      <c r="T42" s="86" t="s">
        <v>636</v>
      </c>
      <c r="U42" s="86" t="s">
        <v>636</v>
      </c>
      <c r="V42" s="86" t="s">
        <v>636</v>
      </c>
      <c r="W42" s="86" t="s">
        <v>636</v>
      </c>
      <c r="X42" s="86" t="s">
        <v>636</v>
      </c>
      <c r="Y42" s="87" t="s">
        <v>636</v>
      </c>
      <c r="AO42" s="18"/>
      <c r="AP42" s="18"/>
      <c r="AQ42" s="18"/>
    </row>
    <row r="43" spans="1:43" ht="21" customHeight="1" x14ac:dyDescent="0.15">
      <c r="A43" s="72" t="s">
        <v>774</v>
      </c>
      <c r="B43" s="35">
        <v>217</v>
      </c>
      <c r="C43" s="35">
        <v>160</v>
      </c>
      <c r="D43" s="35">
        <f>B43+C43</f>
        <v>377</v>
      </c>
      <c r="E43" s="35">
        <v>32</v>
      </c>
      <c r="F43" s="35">
        <v>62</v>
      </c>
      <c r="G43" s="35">
        <f>E43+F43</f>
        <v>94</v>
      </c>
      <c r="H43" s="35">
        <v>32</v>
      </c>
      <c r="I43" s="35">
        <v>61</v>
      </c>
      <c r="J43" s="35">
        <f>H43+I43</f>
        <v>93</v>
      </c>
      <c r="K43" s="35">
        <v>34</v>
      </c>
      <c r="L43" s="35">
        <v>61</v>
      </c>
      <c r="M43" s="35">
        <f>K43+L43</f>
        <v>95</v>
      </c>
      <c r="N43" s="35">
        <v>51</v>
      </c>
      <c r="O43" s="35">
        <v>92</v>
      </c>
      <c r="P43" s="35">
        <f>N43+O43</f>
        <v>143</v>
      </c>
      <c r="Q43" s="86" t="s">
        <v>636</v>
      </c>
      <c r="R43" s="86" t="s">
        <v>636</v>
      </c>
      <c r="S43" s="86" t="s">
        <v>636</v>
      </c>
      <c r="T43" s="86" t="s">
        <v>636</v>
      </c>
      <c r="U43" s="86" t="s">
        <v>636</v>
      </c>
      <c r="V43" s="86" t="s">
        <v>636</v>
      </c>
      <c r="W43" s="86" t="s">
        <v>636</v>
      </c>
      <c r="X43" s="86" t="s">
        <v>636</v>
      </c>
      <c r="Y43" s="87" t="s">
        <v>636</v>
      </c>
      <c r="AO43" s="18"/>
      <c r="AP43" s="18"/>
      <c r="AQ43" s="18"/>
    </row>
    <row r="44" spans="1:43" ht="21" customHeight="1" x14ac:dyDescent="0.15">
      <c r="A44" s="72" t="s">
        <v>775</v>
      </c>
      <c r="B44" s="35">
        <v>260</v>
      </c>
      <c r="C44" s="35">
        <v>129</v>
      </c>
      <c r="D44" s="35">
        <f>B44+C44</f>
        <v>389</v>
      </c>
      <c r="E44" s="35">
        <v>34</v>
      </c>
      <c r="F44" s="35">
        <v>22</v>
      </c>
      <c r="G44" s="35">
        <f>E44+F44</f>
        <v>56</v>
      </c>
      <c r="H44" s="35">
        <v>34</v>
      </c>
      <c r="I44" s="35">
        <v>22</v>
      </c>
      <c r="J44" s="35">
        <f>H44+I44</f>
        <v>56</v>
      </c>
      <c r="K44" s="35">
        <v>37</v>
      </c>
      <c r="L44" s="35">
        <v>23</v>
      </c>
      <c r="M44" s="35">
        <f>K44+L44</f>
        <v>60</v>
      </c>
      <c r="N44" s="35">
        <v>31</v>
      </c>
      <c r="O44" s="35">
        <v>42</v>
      </c>
      <c r="P44" s="35">
        <f>N44+O44</f>
        <v>73</v>
      </c>
      <c r="Q44" s="86" t="s">
        <v>636</v>
      </c>
      <c r="R44" s="86" t="s">
        <v>636</v>
      </c>
      <c r="S44" s="86" t="s">
        <v>636</v>
      </c>
      <c r="T44" s="86" t="s">
        <v>636</v>
      </c>
      <c r="U44" s="86" t="s">
        <v>636</v>
      </c>
      <c r="V44" s="86" t="s">
        <v>636</v>
      </c>
      <c r="W44" s="86" t="s">
        <v>636</v>
      </c>
      <c r="X44" s="86" t="s">
        <v>636</v>
      </c>
      <c r="Y44" s="87" t="s">
        <v>636</v>
      </c>
      <c r="AO44" s="18"/>
      <c r="AP44" s="18"/>
      <c r="AQ44" s="18"/>
    </row>
    <row r="45" spans="1:43" ht="21" customHeight="1" x14ac:dyDescent="0.15">
      <c r="A45" s="72" t="s">
        <v>776</v>
      </c>
      <c r="B45" s="35">
        <v>248</v>
      </c>
      <c r="C45" s="35">
        <v>126</v>
      </c>
      <c r="D45" s="35">
        <f>B45+C45</f>
        <v>374</v>
      </c>
      <c r="E45" s="35">
        <v>74</v>
      </c>
      <c r="F45" s="35">
        <v>43</v>
      </c>
      <c r="G45" s="35">
        <f>E45+F45</f>
        <v>117</v>
      </c>
      <c r="H45" s="35">
        <v>73</v>
      </c>
      <c r="I45" s="35">
        <v>43</v>
      </c>
      <c r="J45" s="35">
        <f>H45+I45</f>
        <v>116</v>
      </c>
      <c r="K45" s="35">
        <v>77</v>
      </c>
      <c r="L45" s="35">
        <v>42</v>
      </c>
      <c r="M45" s="35">
        <f>K45+L45</f>
        <v>119</v>
      </c>
      <c r="N45" s="35">
        <v>70</v>
      </c>
      <c r="O45" s="35">
        <v>129</v>
      </c>
      <c r="P45" s="35">
        <f>N45+O45</f>
        <v>199</v>
      </c>
      <c r="Q45" s="86" t="s">
        <v>636</v>
      </c>
      <c r="R45" s="86" t="s">
        <v>636</v>
      </c>
      <c r="S45" s="86" t="s">
        <v>636</v>
      </c>
      <c r="T45" s="86" t="s">
        <v>636</v>
      </c>
      <c r="U45" s="86" t="s">
        <v>636</v>
      </c>
      <c r="V45" s="86" t="s">
        <v>636</v>
      </c>
      <c r="W45" s="86" t="s">
        <v>636</v>
      </c>
      <c r="X45" s="86" t="s">
        <v>636</v>
      </c>
      <c r="Y45" s="87" t="s">
        <v>636</v>
      </c>
      <c r="AO45" s="18"/>
      <c r="AP45" s="18"/>
      <c r="AQ45" s="18"/>
    </row>
    <row r="46" spans="1:43" ht="21" customHeight="1" x14ac:dyDescent="0.15">
      <c r="A46" s="72" t="s">
        <v>777</v>
      </c>
      <c r="B46" s="35">
        <v>188</v>
      </c>
      <c r="C46" s="35">
        <v>125</v>
      </c>
      <c r="D46" s="35">
        <f>B46+C46</f>
        <v>313</v>
      </c>
      <c r="E46" s="35">
        <v>33</v>
      </c>
      <c r="F46" s="35">
        <v>39</v>
      </c>
      <c r="G46" s="35">
        <f>E46+F46</f>
        <v>72</v>
      </c>
      <c r="H46" s="35">
        <v>37</v>
      </c>
      <c r="I46" s="35">
        <v>41</v>
      </c>
      <c r="J46" s="35">
        <f>H46+I46</f>
        <v>78</v>
      </c>
      <c r="K46" s="35">
        <v>40</v>
      </c>
      <c r="L46" s="35">
        <v>39</v>
      </c>
      <c r="M46" s="35">
        <f>K46+L46</f>
        <v>79</v>
      </c>
      <c r="N46" s="35">
        <v>49</v>
      </c>
      <c r="O46" s="35">
        <v>69</v>
      </c>
      <c r="P46" s="35">
        <f>N46+O46</f>
        <v>118</v>
      </c>
      <c r="Q46" s="86" t="s">
        <v>636</v>
      </c>
      <c r="R46" s="86" t="s">
        <v>636</v>
      </c>
      <c r="S46" s="86" t="s">
        <v>636</v>
      </c>
      <c r="T46" s="86" t="s">
        <v>636</v>
      </c>
      <c r="U46" s="86" t="s">
        <v>636</v>
      </c>
      <c r="V46" s="86" t="s">
        <v>636</v>
      </c>
      <c r="W46" s="86" t="s">
        <v>636</v>
      </c>
      <c r="X46" s="86" t="s">
        <v>636</v>
      </c>
      <c r="Y46" s="87" t="s">
        <v>636</v>
      </c>
      <c r="AO46" s="18"/>
      <c r="AP46" s="18"/>
      <c r="AQ46" s="18"/>
    </row>
    <row r="47" spans="1:43" ht="21" customHeight="1" x14ac:dyDescent="0.15">
      <c r="A47" s="73" t="s">
        <v>642</v>
      </c>
      <c r="B47" s="40">
        <v>195</v>
      </c>
      <c r="C47" s="40">
        <v>163</v>
      </c>
      <c r="D47" s="40">
        <v>358</v>
      </c>
      <c r="E47" s="40">
        <v>98</v>
      </c>
      <c r="F47" s="40">
        <v>55</v>
      </c>
      <c r="G47" s="40">
        <v>153</v>
      </c>
      <c r="H47" s="40">
        <v>98</v>
      </c>
      <c r="I47" s="40">
        <v>53</v>
      </c>
      <c r="J47" s="40">
        <v>151</v>
      </c>
      <c r="K47" s="40">
        <v>97</v>
      </c>
      <c r="L47" s="40">
        <v>52</v>
      </c>
      <c r="M47" s="40">
        <v>149</v>
      </c>
      <c r="N47" s="40">
        <v>104</v>
      </c>
      <c r="O47" s="40">
        <v>121</v>
      </c>
      <c r="P47" s="40">
        <v>225</v>
      </c>
      <c r="Q47" s="86" t="s">
        <v>636</v>
      </c>
      <c r="R47" s="86" t="s">
        <v>636</v>
      </c>
      <c r="S47" s="86" t="s">
        <v>636</v>
      </c>
      <c r="T47" s="86" t="s">
        <v>636</v>
      </c>
      <c r="U47" s="86" t="s">
        <v>636</v>
      </c>
      <c r="V47" s="86" t="s">
        <v>636</v>
      </c>
      <c r="W47" s="86" t="s">
        <v>636</v>
      </c>
      <c r="X47" s="86" t="s">
        <v>636</v>
      </c>
      <c r="Y47" s="87" t="s">
        <v>636</v>
      </c>
      <c r="AO47" s="18"/>
      <c r="AP47" s="18"/>
      <c r="AQ47" s="18"/>
    </row>
    <row r="48" spans="1:43" ht="21" customHeight="1" x14ac:dyDescent="0.15">
      <c r="A48" s="73" t="s">
        <v>643</v>
      </c>
      <c r="B48" s="40">
        <f>D48-C48</f>
        <v>124</v>
      </c>
      <c r="C48" s="40">
        <v>76</v>
      </c>
      <c r="D48" s="40">
        <v>200</v>
      </c>
      <c r="E48" s="40">
        <f>G48-F48</f>
        <v>110</v>
      </c>
      <c r="F48" s="40">
        <v>76</v>
      </c>
      <c r="G48" s="40">
        <v>186</v>
      </c>
      <c r="H48" s="40">
        <f>J48-I48</f>
        <v>110</v>
      </c>
      <c r="I48" s="40">
        <v>76</v>
      </c>
      <c r="J48" s="40">
        <v>186</v>
      </c>
      <c r="K48" s="40">
        <f>M48-L48</f>
        <v>110</v>
      </c>
      <c r="L48" s="40">
        <v>76</v>
      </c>
      <c r="M48" s="40">
        <v>186</v>
      </c>
      <c r="N48" s="40">
        <f>P48-O48</f>
        <v>112</v>
      </c>
      <c r="O48" s="40">
        <v>78</v>
      </c>
      <c r="P48" s="40">
        <v>190</v>
      </c>
      <c r="Q48" s="40">
        <f>S48-R48</f>
        <v>38</v>
      </c>
      <c r="R48" s="40">
        <v>28</v>
      </c>
      <c r="S48" s="40">
        <v>66</v>
      </c>
      <c r="T48" s="40">
        <f>V48-U48</f>
        <v>36</v>
      </c>
      <c r="U48" s="40">
        <v>27</v>
      </c>
      <c r="V48" s="526">
        <v>63</v>
      </c>
      <c r="W48" s="40">
        <f>Y48-X48</f>
        <v>35</v>
      </c>
      <c r="X48" s="40">
        <v>26</v>
      </c>
      <c r="Y48" s="42">
        <v>61</v>
      </c>
      <c r="AO48" s="18"/>
      <c r="AP48" s="18"/>
      <c r="AQ48" s="18"/>
    </row>
    <row r="49" spans="1:43" ht="21" customHeight="1" x14ac:dyDescent="0.15">
      <c r="A49" s="73" t="s">
        <v>644</v>
      </c>
      <c r="B49" s="40">
        <f>D49-C49</f>
        <v>111</v>
      </c>
      <c r="C49" s="40">
        <v>85</v>
      </c>
      <c r="D49" s="40">
        <v>196</v>
      </c>
      <c r="E49" s="40">
        <f>G49-F49</f>
        <v>40</v>
      </c>
      <c r="F49" s="40">
        <v>85</v>
      </c>
      <c r="G49" s="40">
        <v>125</v>
      </c>
      <c r="H49" s="40">
        <f>J49-I49</f>
        <v>40</v>
      </c>
      <c r="I49" s="40">
        <v>85</v>
      </c>
      <c r="J49" s="40">
        <v>125</v>
      </c>
      <c r="K49" s="40">
        <f>M49-L49</f>
        <v>40</v>
      </c>
      <c r="L49" s="40">
        <v>85</v>
      </c>
      <c r="M49" s="40">
        <v>125</v>
      </c>
      <c r="N49" s="40">
        <f>P49-O49</f>
        <v>40</v>
      </c>
      <c r="O49" s="40">
        <v>86</v>
      </c>
      <c r="P49" s="40">
        <v>126</v>
      </c>
      <c r="Q49" s="40">
        <f>S49-R49</f>
        <v>114</v>
      </c>
      <c r="R49" s="40">
        <v>65</v>
      </c>
      <c r="S49" s="40">
        <v>179</v>
      </c>
      <c r="T49" s="40">
        <f>V49-U49</f>
        <v>175</v>
      </c>
      <c r="U49" s="40">
        <v>67</v>
      </c>
      <c r="V49" s="526">
        <v>242</v>
      </c>
      <c r="W49" s="40">
        <f>Y49-X49</f>
        <v>123</v>
      </c>
      <c r="X49" s="40">
        <v>63</v>
      </c>
      <c r="Y49" s="42">
        <v>186</v>
      </c>
      <c r="AO49" s="18"/>
      <c r="AP49" s="18"/>
      <c r="AQ49" s="18"/>
    </row>
    <row r="50" spans="1:43" ht="21" customHeight="1" x14ac:dyDescent="0.15">
      <c r="A50" s="73" t="s">
        <v>627</v>
      </c>
      <c r="B50" s="40">
        <f>D50-C50</f>
        <v>36</v>
      </c>
      <c r="C50" s="40">
        <v>73</v>
      </c>
      <c r="D50" s="40">
        <v>109</v>
      </c>
      <c r="E50" s="40">
        <f>G50-F50</f>
        <v>7</v>
      </c>
      <c r="F50" s="40">
        <v>73</v>
      </c>
      <c r="G50" s="40">
        <v>80</v>
      </c>
      <c r="H50" s="40">
        <f>J50-I50</f>
        <v>7</v>
      </c>
      <c r="I50" s="40">
        <v>73</v>
      </c>
      <c r="J50" s="40">
        <v>80</v>
      </c>
      <c r="K50" s="40">
        <f>M50-L50</f>
        <v>7</v>
      </c>
      <c r="L50" s="40">
        <v>73</v>
      </c>
      <c r="M50" s="40">
        <v>80</v>
      </c>
      <c r="N50" s="40">
        <f>P50-O50</f>
        <v>14</v>
      </c>
      <c r="O50" s="40">
        <v>73</v>
      </c>
      <c r="P50" s="40">
        <v>87</v>
      </c>
      <c r="Q50" s="40">
        <f>S50-R50</f>
        <v>89</v>
      </c>
      <c r="R50" s="40">
        <v>33</v>
      </c>
      <c r="S50" s="40">
        <v>122</v>
      </c>
      <c r="T50" s="40">
        <f>V50-U50</f>
        <v>128</v>
      </c>
      <c r="U50" s="40">
        <v>36</v>
      </c>
      <c r="V50" s="526">
        <v>164</v>
      </c>
      <c r="W50" s="40">
        <f>Y50-X50</f>
        <v>55</v>
      </c>
      <c r="X50" s="40">
        <v>30</v>
      </c>
      <c r="Y50" s="42">
        <v>85</v>
      </c>
      <c r="AO50" s="18"/>
      <c r="AP50" s="18"/>
      <c r="AQ50" s="18"/>
    </row>
    <row r="51" spans="1:43" ht="21" customHeight="1" x14ac:dyDescent="0.15">
      <c r="A51" s="73" t="s">
        <v>778</v>
      </c>
      <c r="B51" s="40">
        <f>D51-C51</f>
        <v>76</v>
      </c>
      <c r="C51" s="40">
        <v>73</v>
      </c>
      <c r="D51" s="40">
        <v>149</v>
      </c>
      <c r="E51" s="40">
        <f>G51-F51</f>
        <v>22</v>
      </c>
      <c r="F51" s="40">
        <v>73</v>
      </c>
      <c r="G51" s="40">
        <v>95</v>
      </c>
      <c r="H51" s="40">
        <f>J51-I51</f>
        <v>22</v>
      </c>
      <c r="I51" s="40">
        <v>73</v>
      </c>
      <c r="J51" s="40">
        <v>95</v>
      </c>
      <c r="K51" s="40">
        <f>M51-L51</f>
        <v>22</v>
      </c>
      <c r="L51" s="40">
        <v>73</v>
      </c>
      <c r="M51" s="40">
        <v>95</v>
      </c>
      <c r="N51" s="40">
        <f>P51-O51</f>
        <v>2</v>
      </c>
      <c r="O51" s="40">
        <v>73</v>
      </c>
      <c r="P51" s="40">
        <v>75</v>
      </c>
      <c r="Q51" s="40">
        <f>S51-R51</f>
        <v>115</v>
      </c>
      <c r="R51" s="40">
        <v>47</v>
      </c>
      <c r="S51" s="40">
        <v>162</v>
      </c>
      <c r="T51" s="40">
        <f>V51-U51</f>
        <v>159</v>
      </c>
      <c r="U51" s="40">
        <v>46</v>
      </c>
      <c r="V51" s="526">
        <v>205</v>
      </c>
      <c r="W51" s="40">
        <f>Y51-X51</f>
        <v>69</v>
      </c>
      <c r="X51" s="40">
        <v>39</v>
      </c>
      <c r="Y51" s="42">
        <v>108</v>
      </c>
      <c r="AO51" s="18"/>
      <c r="AP51" s="18"/>
      <c r="AQ51" s="18"/>
    </row>
    <row r="52" spans="1:43" ht="21" customHeight="1" thickBot="1" x14ac:dyDescent="0.2">
      <c r="A52" s="74" t="s">
        <v>779</v>
      </c>
      <c r="B52" s="527" t="s">
        <v>618</v>
      </c>
      <c r="C52" s="527" t="s">
        <v>618</v>
      </c>
      <c r="D52" s="527">
        <v>111</v>
      </c>
      <c r="E52" s="527" t="s">
        <v>618</v>
      </c>
      <c r="F52" s="527" t="s">
        <v>825</v>
      </c>
      <c r="G52" s="527">
        <v>100</v>
      </c>
      <c r="H52" s="527" t="s">
        <v>618</v>
      </c>
      <c r="I52" s="527" t="s">
        <v>636</v>
      </c>
      <c r="J52" s="527">
        <v>100</v>
      </c>
      <c r="K52" s="527" t="s">
        <v>636</v>
      </c>
      <c r="L52" s="527" t="s">
        <v>636</v>
      </c>
      <c r="M52" s="527">
        <v>100</v>
      </c>
      <c r="N52" s="527" t="s">
        <v>636</v>
      </c>
      <c r="O52" s="527" t="s">
        <v>636</v>
      </c>
      <c r="P52" s="527">
        <v>109</v>
      </c>
      <c r="Q52" s="527" t="s">
        <v>636</v>
      </c>
      <c r="R52" s="527" t="s">
        <v>636</v>
      </c>
      <c r="S52" s="527">
        <v>199</v>
      </c>
      <c r="T52" s="527" t="s">
        <v>636</v>
      </c>
      <c r="U52" s="527" t="s">
        <v>636</v>
      </c>
      <c r="V52" s="528">
        <v>285</v>
      </c>
      <c r="W52" s="527" t="s">
        <v>636</v>
      </c>
      <c r="X52" s="527" t="s">
        <v>636</v>
      </c>
      <c r="Y52" s="529">
        <v>138</v>
      </c>
      <c r="AO52" s="18"/>
      <c r="AP52" s="18"/>
      <c r="AQ52" s="18"/>
    </row>
    <row r="53" spans="1:43" ht="31.5" customHeight="1" thickBot="1" x14ac:dyDescent="0.2">
      <c r="B53" s="539"/>
      <c r="C53" s="539"/>
      <c r="D53" s="539"/>
      <c r="E53" s="539"/>
      <c r="F53" s="539"/>
      <c r="G53" s="539"/>
      <c r="H53" s="539"/>
      <c r="I53" s="539"/>
      <c r="J53" s="539"/>
      <c r="K53" s="539"/>
      <c r="L53" s="539"/>
      <c r="M53" s="539"/>
      <c r="N53" s="539"/>
      <c r="O53" s="539"/>
      <c r="P53" s="539"/>
      <c r="Q53" s="539"/>
      <c r="R53" s="539"/>
      <c r="S53" s="539"/>
      <c r="T53" s="539"/>
      <c r="U53" s="539"/>
      <c r="V53" s="539"/>
      <c r="W53" s="539"/>
      <c r="X53" s="539"/>
      <c r="Y53" s="540"/>
    </row>
    <row r="54" spans="1:43" ht="13.5" customHeight="1" x14ac:dyDescent="0.15">
      <c r="A54" s="521"/>
      <c r="B54" s="361" t="s">
        <v>740</v>
      </c>
      <c r="C54" s="361"/>
      <c r="D54" s="538"/>
      <c r="E54" s="361" t="s">
        <v>741</v>
      </c>
      <c r="F54" s="361"/>
      <c r="G54" s="361"/>
      <c r="H54" s="361" t="s">
        <v>742</v>
      </c>
      <c r="I54" s="361"/>
      <c r="J54" s="361"/>
      <c r="K54" s="361" t="s">
        <v>743</v>
      </c>
      <c r="L54" s="361"/>
      <c r="M54" s="361"/>
      <c r="N54" s="361" t="s">
        <v>744</v>
      </c>
      <c r="O54" s="361"/>
      <c r="P54" s="361"/>
      <c r="Q54" s="361" t="s">
        <v>745</v>
      </c>
      <c r="R54" s="361"/>
      <c r="S54" s="361"/>
      <c r="T54" s="361" t="s">
        <v>746</v>
      </c>
      <c r="U54" s="361"/>
      <c r="V54" s="361"/>
      <c r="W54" s="361" t="s">
        <v>747</v>
      </c>
      <c r="X54" s="361"/>
      <c r="Y54" s="363"/>
      <c r="AF54" s="71"/>
    </row>
    <row r="55" spans="1:43" ht="13.5" customHeight="1" x14ac:dyDescent="0.15">
      <c r="A55" s="193" t="s">
        <v>90</v>
      </c>
      <c r="B55" s="178" t="s">
        <v>780</v>
      </c>
      <c r="C55" s="178" t="s">
        <v>333</v>
      </c>
      <c r="D55" s="178" t="s">
        <v>155</v>
      </c>
      <c r="E55" s="178" t="s">
        <v>764</v>
      </c>
      <c r="F55" s="178" t="s">
        <v>781</v>
      </c>
      <c r="G55" s="178" t="s">
        <v>782</v>
      </c>
      <c r="H55" s="178" t="s">
        <v>783</v>
      </c>
      <c r="I55" s="178" t="s">
        <v>333</v>
      </c>
      <c r="J55" s="178" t="s">
        <v>761</v>
      </c>
      <c r="K55" s="178" t="s">
        <v>780</v>
      </c>
      <c r="L55" s="178" t="s">
        <v>784</v>
      </c>
      <c r="M55" s="178" t="s">
        <v>155</v>
      </c>
      <c r="N55" s="178" t="s">
        <v>759</v>
      </c>
      <c r="O55" s="178" t="s">
        <v>781</v>
      </c>
      <c r="P55" s="178" t="s">
        <v>758</v>
      </c>
      <c r="Q55" s="178" t="s">
        <v>783</v>
      </c>
      <c r="R55" s="178" t="s">
        <v>757</v>
      </c>
      <c r="S55" s="178" t="s">
        <v>761</v>
      </c>
      <c r="T55" s="178" t="s">
        <v>759</v>
      </c>
      <c r="U55" s="178" t="s">
        <v>781</v>
      </c>
      <c r="V55" s="178" t="s">
        <v>761</v>
      </c>
      <c r="W55" s="178" t="s">
        <v>785</v>
      </c>
      <c r="X55" s="178" t="s">
        <v>784</v>
      </c>
      <c r="Y55" s="397" t="s">
        <v>758</v>
      </c>
      <c r="AF55" s="71"/>
    </row>
    <row r="56" spans="1:43" ht="7.5" customHeight="1" x14ac:dyDescent="0.15">
      <c r="A56" s="199"/>
      <c r="B56" s="180" t="s">
        <v>1081</v>
      </c>
      <c r="C56" s="180" t="s">
        <v>1081</v>
      </c>
      <c r="D56" s="180" t="s">
        <v>1080</v>
      </c>
      <c r="E56" s="180" t="s">
        <v>1081</v>
      </c>
      <c r="F56" s="180" t="s">
        <v>1081</v>
      </c>
      <c r="G56" s="180" t="s">
        <v>1080</v>
      </c>
      <c r="H56" s="180" t="s">
        <v>1081</v>
      </c>
      <c r="I56" s="180" t="s">
        <v>1081</v>
      </c>
      <c r="J56" s="180" t="s">
        <v>1080</v>
      </c>
      <c r="K56" s="180" t="s">
        <v>1081</v>
      </c>
      <c r="L56" s="180" t="s">
        <v>1081</v>
      </c>
      <c r="M56" s="180" t="s">
        <v>1080</v>
      </c>
      <c r="N56" s="180" t="s">
        <v>1081</v>
      </c>
      <c r="O56" s="180" t="s">
        <v>1081</v>
      </c>
      <c r="P56" s="180" t="s">
        <v>1080</v>
      </c>
      <c r="Q56" s="180" t="s">
        <v>1081</v>
      </c>
      <c r="R56" s="180" t="s">
        <v>1081</v>
      </c>
      <c r="S56" s="180" t="s">
        <v>1080</v>
      </c>
      <c r="T56" s="180" t="s">
        <v>1081</v>
      </c>
      <c r="U56" s="180" t="s">
        <v>1081</v>
      </c>
      <c r="V56" s="180" t="s">
        <v>1080</v>
      </c>
      <c r="W56" s="180" t="s">
        <v>1081</v>
      </c>
      <c r="X56" s="180" t="s">
        <v>1081</v>
      </c>
      <c r="Y56" s="181" t="s">
        <v>1080</v>
      </c>
      <c r="AF56" s="71"/>
    </row>
    <row r="57" spans="1:43" ht="21.75" hidden="1" customHeight="1" outlineLevel="1" x14ac:dyDescent="0.15">
      <c r="A57" s="201" t="s">
        <v>786</v>
      </c>
      <c r="B57" s="202">
        <v>101</v>
      </c>
      <c r="C57" s="202">
        <v>222</v>
      </c>
      <c r="D57" s="202">
        <f t="shared" ref="D57:D87" si="4">B57+C57</f>
        <v>323</v>
      </c>
      <c r="E57" s="202">
        <v>354</v>
      </c>
      <c r="F57" s="202">
        <v>142</v>
      </c>
      <c r="G57" s="202">
        <f t="shared" ref="G57:G87" si="5">E57+F57</f>
        <v>496</v>
      </c>
      <c r="H57" s="202">
        <v>238</v>
      </c>
      <c r="I57" s="202">
        <v>117</v>
      </c>
      <c r="J57" s="202">
        <f t="shared" ref="J57:J87" si="6">H57+I57</f>
        <v>355</v>
      </c>
      <c r="K57" s="202">
        <v>237</v>
      </c>
      <c r="L57" s="202">
        <v>169</v>
      </c>
      <c r="M57" s="202">
        <f t="shared" ref="M57:M87" si="7">K57+L57</f>
        <v>406</v>
      </c>
      <c r="N57" s="202">
        <v>112</v>
      </c>
      <c r="O57" s="202">
        <v>47</v>
      </c>
      <c r="P57" s="202">
        <f t="shared" ref="P57:P77" si="8">N57+O57</f>
        <v>159</v>
      </c>
      <c r="Q57" s="202">
        <v>112</v>
      </c>
      <c r="R57" s="202">
        <v>47</v>
      </c>
      <c r="S57" s="202">
        <f t="shared" ref="S57:S77" si="9">Q57+R57</f>
        <v>159</v>
      </c>
      <c r="T57" s="202">
        <v>354</v>
      </c>
      <c r="U57" s="202">
        <v>142</v>
      </c>
      <c r="V57" s="202">
        <f t="shared" ref="V57:V87" si="10">T57+U57</f>
        <v>496</v>
      </c>
      <c r="W57" s="202">
        <v>238</v>
      </c>
      <c r="X57" s="202">
        <v>117</v>
      </c>
      <c r="Y57" s="203">
        <f t="shared" ref="Y57:Y87" si="11">W57+X57</f>
        <v>355</v>
      </c>
      <c r="AF57" s="18"/>
      <c r="AG57" s="18"/>
      <c r="AH57" s="18"/>
    </row>
    <row r="58" spans="1:43" ht="21.75" hidden="1" customHeight="1" outlineLevel="1" x14ac:dyDescent="0.15">
      <c r="A58" s="207" t="s">
        <v>787</v>
      </c>
      <c r="B58" s="208">
        <v>120</v>
      </c>
      <c r="C58" s="208">
        <v>203</v>
      </c>
      <c r="D58" s="202">
        <f t="shared" si="4"/>
        <v>323</v>
      </c>
      <c r="E58" s="208">
        <v>379</v>
      </c>
      <c r="F58" s="208">
        <v>135</v>
      </c>
      <c r="G58" s="202">
        <f t="shared" si="5"/>
        <v>514</v>
      </c>
      <c r="H58" s="208">
        <v>255</v>
      </c>
      <c r="I58" s="208">
        <v>130</v>
      </c>
      <c r="J58" s="202">
        <f t="shared" si="6"/>
        <v>385</v>
      </c>
      <c r="K58" s="208">
        <v>255</v>
      </c>
      <c r="L58" s="208">
        <v>109</v>
      </c>
      <c r="M58" s="202">
        <f t="shared" si="7"/>
        <v>364</v>
      </c>
      <c r="N58" s="208">
        <v>136</v>
      </c>
      <c r="O58" s="208">
        <v>36</v>
      </c>
      <c r="P58" s="202">
        <f t="shared" si="8"/>
        <v>172</v>
      </c>
      <c r="Q58" s="208">
        <v>136</v>
      </c>
      <c r="R58" s="208">
        <v>36</v>
      </c>
      <c r="S58" s="202">
        <f t="shared" si="9"/>
        <v>172</v>
      </c>
      <c r="T58" s="208">
        <v>379</v>
      </c>
      <c r="U58" s="208">
        <v>135</v>
      </c>
      <c r="V58" s="202">
        <f t="shared" si="10"/>
        <v>514</v>
      </c>
      <c r="W58" s="208">
        <v>255</v>
      </c>
      <c r="X58" s="208">
        <v>130</v>
      </c>
      <c r="Y58" s="203">
        <f t="shared" si="11"/>
        <v>385</v>
      </c>
      <c r="AF58" s="18"/>
      <c r="AG58" s="18"/>
      <c r="AH58" s="18"/>
    </row>
    <row r="59" spans="1:43" ht="21.75" hidden="1" customHeight="1" outlineLevel="1" x14ac:dyDescent="0.15">
      <c r="A59" s="207" t="s">
        <v>244</v>
      </c>
      <c r="B59" s="208">
        <v>123</v>
      </c>
      <c r="C59" s="208">
        <v>208</v>
      </c>
      <c r="D59" s="202">
        <f t="shared" si="4"/>
        <v>331</v>
      </c>
      <c r="E59" s="208">
        <v>368</v>
      </c>
      <c r="F59" s="208">
        <v>132</v>
      </c>
      <c r="G59" s="202">
        <f t="shared" si="5"/>
        <v>500</v>
      </c>
      <c r="H59" s="208">
        <v>278</v>
      </c>
      <c r="I59" s="208">
        <v>124</v>
      </c>
      <c r="J59" s="202">
        <f t="shared" si="6"/>
        <v>402</v>
      </c>
      <c r="K59" s="208">
        <v>274</v>
      </c>
      <c r="L59" s="208">
        <v>131</v>
      </c>
      <c r="M59" s="202">
        <f t="shared" si="7"/>
        <v>405</v>
      </c>
      <c r="N59" s="208">
        <v>308</v>
      </c>
      <c r="O59" s="208">
        <v>20</v>
      </c>
      <c r="P59" s="202">
        <f t="shared" si="8"/>
        <v>328</v>
      </c>
      <c r="Q59" s="208">
        <v>308</v>
      </c>
      <c r="R59" s="208">
        <v>20</v>
      </c>
      <c r="S59" s="202">
        <f t="shared" si="9"/>
        <v>328</v>
      </c>
      <c r="T59" s="208">
        <v>368</v>
      </c>
      <c r="U59" s="208">
        <v>132</v>
      </c>
      <c r="V59" s="202">
        <f t="shared" si="10"/>
        <v>500</v>
      </c>
      <c r="W59" s="208">
        <v>278</v>
      </c>
      <c r="X59" s="208">
        <v>124</v>
      </c>
      <c r="Y59" s="203">
        <f t="shared" si="11"/>
        <v>402</v>
      </c>
      <c r="AF59" s="18"/>
      <c r="AG59" s="18"/>
      <c r="AH59" s="18"/>
    </row>
    <row r="60" spans="1:43" ht="21.75" hidden="1" customHeight="1" outlineLevel="1" x14ac:dyDescent="0.15">
      <c r="A60" s="207" t="s">
        <v>245</v>
      </c>
      <c r="B60" s="208">
        <v>118</v>
      </c>
      <c r="C60" s="208">
        <v>219</v>
      </c>
      <c r="D60" s="202">
        <f t="shared" si="4"/>
        <v>337</v>
      </c>
      <c r="E60" s="208">
        <v>365</v>
      </c>
      <c r="F60" s="208">
        <v>145</v>
      </c>
      <c r="G60" s="202">
        <f t="shared" si="5"/>
        <v>510</v>
      </c>
      <c r="H60" s="208">
        <v>230</v>
      </c>
      <c r="I60" s="208">
        <v>133</v>
      </c>
      <c r="J60" s="202">
        <f t="shared" si="6"/>
        <v>363</v>
      </c>
      <c r="K60" s="208">
        <v>260</v>
      </c>
      <c r="L60" s="208">
        <v>105</v>
      </c>
      <c r="M60" s="202">
        <f t="shared" si="7"/>
        <v>365</v>
      </c>
      <c r="N60" s="208">
        <v>320</v>
      </c>
      <c r="O60" s="208">
        <v>28</v>
      </c>
      <c r="P60" s="202">
        <f t="shared" si="8"/>
        <v>348</v>
      </c>
      <c r="Q60" s="208">
        <v>320</v>
      </c>
      <c r="R60" s="208">
        <v>28</v>
      </c>
      <c r="S60" s="202">
        <f t="shared" si="9"/>
        <v>348</v>
      </c>
      <c r="T60" s="208">
        <v>365</v>
      </c>
      <c r="U60" s="208">
        <v>145</v>
      </c>
      <c r="V60" s="202">
        <f t="shared" si="10"/>
        <v>510</v>
      </c>
      <c r="W60" s="208">
        <v>230</v>
      </c>
      <c r="X60" s="208">
        <v>133</v>
      </c>
      <c r="Y60" s="203">
        <f t="shared" si="11"/>
        <v>363</v>
      </c>
      <c r="AF60" s="18"/>
      <c r="AG60" s="18"/>
      <c r="AH60" s="18"/>
    </row>
    <row r="61" spans="1:43" ht="21.75" hidden="1" customHeight="1" outlineLevel="1" x14ac:dyDescent="0.15">
      <c r="A61" s="207" t="s">
        <v>246</v>
      </c>
      <c r="B61" s="208">
        <v>142</v>
      </c>
      <c r="C61" s="208">
        <v>197</v>
      </c>
      <c r="D61" s="202">
        <f t="shared" si="4"/>
        <v>339</v>
      </c>
      <c r="E61" s="208">
        <v>336</v>
      </c>
      <c r="F61" s="208">
        <v>157</v>
      </c>
      <c r="G61" s="202">
        <f t="shared" si="5"/>
        <v>493</v>
      </c>
      <c r="H61" s="208">
        <v>225</v>
      </c>
      <c r="I61" s="208">
        <v>142</v>
      </c>
      <c r="J61" s="202">
        <f t="shared" si="6"/>
        <v>367</v>
      </c>
      <c r="K61" s="208">
        <v>270</v>
      </c>
      <c r="L61" s="208">
        <v>155</v>
      </c>
      <c r="M61" s="202">
        <f t="shared" si="7"/>
        <v>425</v>
      </c>
      <c r="N61" s="208">
        <v>371</v>
      </c>
      <c r="O61" s="208">
        <v>31</v>
      </c>
      <c r="P61" s="202">
        <f t="shared" si="8"/>
        <v>402</v>
      </c>
      <c r="Q61" s="208">
        <v>371</v>
      </c>
      <c r="R61" s="208">
        <v>31</v>
      </c>
      <c r="S61" s="202">
        <f t="shared" si="9"/>
        <v>402</v>
      </c>
      <c r="T61" s="208">
        <v>336</v>
      </c>
      <c r="U61" s="208">
        <v>157</v>
      </c>
      <c r="V61" s="202">
        <f t="shared" si="10"/>
        <v>493</v>
      </c>
      <c r="W61" s="208">
        <v>225</v>
      </c>
      <c r="X61" s="208">
        <v>142</v>
      </c>
      <c r="Y61" s="203">
        <f t="shared" si="11"/>
        <v>367</v>
      </c>
      <c r="AF61" s="18"/>
      <c r="AG61" s="18"/>
      <c r="AH61" s="18"/>
    </row>
    <row r="62" spans="1:43" ht="21.75" hidden="1" customHeight="1" outlineLevel="1" x14ac:dyDescent="0.15">
      <c r="A62" s="207" t="s">
        <v>247</v>
      </c>
      <c r="B62" s="208">
        <v>167</v>
      </c>
      <c r="C62" s="208">
        <v>223</v>
      </c>
      <c r="D62" s="202">
        <f t="shared" si="4"/>
        <v>390</v>
      </c>
      <c r="E62" s="208">
        <v>354</v>
      </c>
      <c r="F62" s="208">
        <v>173</v>
      </c>
      <c r="G62" s="202">
        <f t="shared" si="5"/>
        <v>527</v>
      </c>
      <c r="H62" s="208">
        <v>227</v>
      </c>
      <c r="I62" s="208">
        <v>162</v>
      </c>
      <c r="J62" s="202">
        <f t="shared" si="6"/>
        <v>389</v>
      </c>
      <c r="K62" s="208">
        <v>318</v>
      </c>
      <c r="L62" s="208">
        <v>157</v>
      </c>
      <c r="M62" s="202">
        <f t="shared" si="7"/>
        <v>475</v>
      </c>
      <c r="N62" s="208">
        <v>411</v>
      </c>
      <c r="O62" s="208">
        <v>15</v>
      </c>
      <c r="P62" s="202">
        <f t="shared" si="8"/>
        <v>426</v>
      </c>
      <c r="Q62" s="208">
        <v>411</v>
      </c>
      <c r="R62" s="208">
        <v>15</v>
      </c>
      <c r="S62" s="202">
        <f t="shared" si="9"/>
        <v>426</v>
      </c>
      <c r="T62" s="208">
        <v>354</v>
      </c>
      <c r="U62" s="208">
        <v>173</v>
      </c>
      <c r="V62" s="202">
        <f t="shared" si="10"/>
        <v>527</v>
      </c>
      <c r="W62" s="208">
        <v>227</v>
      </c>
      <c r="X62" s="208">
        <v>162</v>
      </c>
      <c r="Y62" s="203">
        <f t="shared" si="11"/>
        <v>389</v>
      </c>
      <c r="AF62" s="18"/>
      <c r="AG62" s="18"/>
      <c r="AH62" s="18"/>
    </row>
    <row r="63" spans="1:43" ht="21.75" hidden="1" customHeight="1" outlineLevel="1" x14ac:dyDescent="0.15">
      <c r="A63" s="207" t="s">
        <v>248</v>
      </c>
      <c r="B63" s="208">
        <v>133</v>
      </c>
      <c r="C63" s="208">
        <v>176</v>
      </c>
      <c r="D63" s="202">
        <f t="shared" si="4"/>
        <v>309</v>
      </c>
      <c r="E63" s="208">
        <v>353</v>
      </c>
      <c r="F63" s="208">
        <v>139</v>
      </c>
      <c r="G63" s="202">
        <f t="shared" si="5"/>
        <v>492</v>
      </c>
      <c r="H63" s="208">
        <v>212</v>
      </c>
      <c r="I63" s="208">
        <v>127</v>
      </c>
      <c r="J63" s="202">
        <f t="shared" si="6"/>
        <v>339</v>
      </c>
      <c r="K63" s="208">
        <v>287</v>
      </c>
      <c r="L63" s="208">
        <v>104</v>
      </c>
      <c r="M63" s="202">
        <f t="shared" si="7"/>
        <v>391</v>
      </c>
      <c r="N63" s="208">
        <v>307</v>
      </c>
      <c r="O63" s="208">
        <v>60</v>
      </c>
      <c r="P63" s="202">
        <f t="shared" si="8"/>
        <v>367</v>
      </c>
      <c r="Q63" s="208">
        <v>307</v>
      </c>
      <c r="R63" s="208">
        <v>60</v>
      </c>
      <c r="S63" s="202">
        <f t="shared" si="9"/>
        <v>367</v>
      </c>
      <c r="T63" s="208">
        <v>353</v>
      </c>
      <c r="U63" s="208">
        <v>139</v>
      </c>
      <c r="V63" s="202">
        <f t="shared" si="10"/>
        <v>492</v>
      </c>
      <c r="W63" s="208">
        <v>212</v>
      </c>
      <c r="X63" s="208">
        <v>127</v>
      </c>
      <c r="Y63" s="203">
        <f t="shared" si="11"/>
        <v>339</v>
      </c>
      <c r="AF63" s="18"/>
      <c r="AG63" s="18"/>
      <c r="AH63" s="18"/>
    </row>
    <row r="64" spans="1:43" ht="21.75" hidden="1" customHeight="1" outlineLevel="1" x14ac:dyDescent="0.15">
      <c r="A64" s="207" t="s">
        <v>249</v>
      </c>
      <c r="B64" s="208">
        <v>147</v>
      </c>
      <c r="C64" s="208">
        <v>163</v>
      </c>
      <c r="D64" s="202">
        <f t="shared" si="4"/>
        <v>310</v>
      </c>
      <c r="E64" s="208">
        <v>304</v>
      </c>
      <c r="F64" s="208">
        <v>154</v>
      </c>
      <c r="G64" s="202">
        <f t="shared" si="5"/>
        <v>458</v>
      </c>
      <c r="H64" s="208">
        <v>185</v>
      </c>
      <c r="I64" s="208">
        <v>131</v>
      </c>
      <c r="J64" s="202">
        <f t="shared" si="6"/>
        <v>316</v>
      </c>
      <c r="K64" s="208">
        <v>351</v>
      </c>
      <c r="L64" s="208">
        <v>91</v>
      </c>
      <c r="M64" s="202">
        <f t="shared" si="7"/>
        <v>442</v>
      </c>
      <c r="N64" s="208">
        <v>341</v>
      </c>
      <c r="O64" s="208">
        <v>19</v>
      </c>
      <c r="P64" s="202">
        <f t="shared" si="8"/>
        <v>360</v>
      </c>
      <c r="Q64" s="208">
        <v>341</v>
      </c>
      <c r="R64" s="208">
        <v>19</v>
      </c>
      <c r="S64" s="202">
        <f t="shared" si="9"/>
        <v>360</v>
      </c>
      <c r="T64" s="208">
        <v>304</v>
      </c>
      <c r="U64" s="208">
        <v>154</v>
      </c>
      <c r="V64" s="202">
        <f t="shared" si="10"/>
        <v>458</v>
      </c>
      <c r="W64" s="208">
        <v>185</v>
      </c>
      <c r="X64" s="208">
        <v>131</v>
      </c>
      <c r="Y64" s="203">
        <f t="shared" si="11"/>
        <v>316</v>
      </c>
      <c r="AF64" s="18"/>
      <c r="AG64" s="18"/>
      <c r="AH64" s="18"/>
    </row>
    <row r="65" spans="1:34" ht="21.75" hidden="1" customHeight="1" outlineLevel="1" x14ac:dyDescent="0.15">
      <c r="A65" s="207" t="s">
        <v>250</v>
      </c>
      <c r="B65" s="208">
        <v>145</v>
      </c>
      <c r="C65" s="208">
        <v>180</v>
      </c>
      <c r="D65" s="202">
        <f t="shared" si="4"/>
        <v>325</v>
      </c>
      <c r="E65" s="208">
        <v>315</v>
      </c>
      <c r="F65" s="208">
        <v>148</v>
      </c>
      <c r="G65" s="202">
        <f t="shared" si="5"/>
        <v>463</v>
      </c>
      <c r="H65" s="208">
        <v>190</v>
      </c>
      <c r="I65" s="208">
        <v>124</v>
      </c>
      <c r="J65" s="202">
        <f t="shared" si="6"/>
        <v>314</v>
      </c>
      <c r="K65" s="208">
        <v>327</v>
      </c>
      <c r="L65" s="208">
        <v>100</v>
      </c>
      <c r="M65" s="202">
        <f t="shared" si="7"/>
        <v>427</v>
      </c>
      <c r="N65" s="208">
        <v>304</v>
      </c>
      <c r="O65" s="208">
        <v>44</v>
      </c>
      <c r="P65" s="202">
        <f t="shared" si="8"/>
        <v>348</v>
      </c>
      <c r="Q65" s="208">
        <v>304</v>
      </c>
      <c r="R65" s="208">
        <v>44</v>
      </c>
      <c r="S65" s="202">
        <f t="shared" si="9"/>
        <v>348</v>
      </c>
      <c r="T65" s="208">
        <v>315</v>
      </c>
      <c r="U65" s="208">
        <v>148</v>
      </c>
      <c r="V65" s="202">
        <f t="shared" si="10"/>
        <v>463</v>
      </c>
      <c r="W65" s="208">
        <v>190</v>
      </c>
      <c r="X65" s="208">
        <v>124</v>
      </c>
      <c r="Y65" s="203">
        <f t="shared" si="11"/>
        <v>314</v>
      </c>
      <c r="AF65" s="18"/>
      <c r="AG65" s="18"/>
      <c r="AH65" s="18"/>
    </row>
    <row r="66" spans="1:34" ht="21.75" hidden="1" customHeight="1" outlineLevel="1" x14ac:dyDescent="0.15">
      <c r="A66" s="207" t="s">
        <v>251</v>
      </c>
      <c r="B66" s="208">
        <v>154</v>
      </c>
      <c r="C66" s="208">
        <v>196</v>
      </c>
      <c r="D66" s="202">
        <f t="shared" si="4"/>
        <v>350</v>
      </c>
      <c r="E66" s="208">
        <v>329</v>
      </c>
      <c r="F66" s="208">
        <v>185</v>
      </c>
      <c r="G66" s="202">
        <f t="shared" si="5"/>
        <v>514</v>
      </c>
      <c r="H66" s="208">
        <v>227</v>
      </c>
      <c r="I66" s="208">
        <v>170</v>
      </c>
      <c r="J66" s="202">
        <f t="shared" si="6"/>
        <v>397</v>
      </c>
      <c r="K66" s="208">
        <v>313</v>
      </c>
      <c r="L66" s="208">
        <v>131</v>
      </c>
      <c r="M66" s="202">
        <f t="shared" si="7"/>
        <v>444</v>
      </c>
      <c r="N66" s="208">
        <v>176</v>
      </c>
      <c r="O66" s="208">
        <v>4</v>
      </c>
      <c r="P66" s="202">
        <f t="shared" si="8"/>
        <v>180</v>
      </c>
      <c r="Q66" s="208">
        <v>176</v>
      </c>
      <c r="R66" s="208">
        <v>4</v>
      </c>
      <c r="S66" s="202">
        <f t="shared" si="9"/>
        <v>180</v>
      </c>
      <c r="T66" s="208">
        <v>329</v>
      </c>
      <c r="U66" s="208">
        <v>185</v>
      </c>
      <c r="V66" s="202">
        <f t="shared" si="10"/>
        <v>514</v>
      </c>
      <c r="W66" s="208">
        <v>227</v>
      </c>
      <c r="X66" s="208">
        <v>170</v>
      </c>
      <c r="Y66" s="203">
        <f t="shared" si="11"/>
        <v>397</v>
      </c>
      <c r="AF66" s="18"/>
      <c r="AG66" s="18"/>
      <c r="AH66" s="18"/>
    </row>
    <row r="67" spans="1:34" ht="21.75" hidden="1" customHeight="1" outlineLevel="1" x14ac:dyDescent="0.15">
      <c r="A67" s="207" t="s">
        <v>252</v>
      </c>
      <c r="B67" s="208">
        <v>181</v>
      </c>
      <c r="C67" s="208">
        <v>188</v>
      </c>
      <c r="D67" s="202">
        <f t="shared" si="4"/>
        <v>369</v>
      </c>
      <c r="E67" s="208">
        <v>357</v>
      </c>
      <c r="F67" s="208">
        <v>186</v>
      </c>
      <c r="G67" s="202">
        <f t="shared" si="5"/>
        <v>543</v>
      </c>
      <c r="H67" s="208">
        <v>267</v>
      </c>
      <c r="I67" s="208">
        <v>184</v>
      </c>
      <c r="J67" s="202">
        <f t="shared" si="6"/>
        <v>451</v>
      </c>
      <c r="K67" s="208">
        <v>333</v>
      </c>
      <c r="L67" s="208">
        <v>101</v>
      </c>
      <c r="M67" s="202">
        <f t="shared" si="7"/>
        <v>434</v>
      </c>
      <c r="N67" s="208">
        <v>128</v>
      </c>
      <c r="O67" s="208">
        <v>24</v>
      </c>
      <c r="P67" s="202">
        <f t="shared" si="8"/>
        <v>152</v>
      </c>
      <c r="Q67" s="208">
        <v>128</v>
      </c>
      <c r="R67" s="208">
        <v>24</v>
      </c>
      <c r="S67" s="202">
        <f t="shared" si="9"/>
        <v>152</v>
      </c>
      <c r="T67" s="208">
        <v>357</v>
      </c>
      <c r="U67" s="208">
        <v>186</v>
      </c>
      <c r="V67" s="202">
        <f t="shared" si="10"/>
        <v>543</v>
      </c>
      <c r="W67" s="208">
        <v>267</v>
      </c>
      <c r="X67" s="208">
        <v>184</v>
      </c>
      <c r="Y67" s="203">
        <f t="shared" si="11"/>
        <v>451</v>
      </c>
      <c r="AF67" s="18"/>
      <c r="AG67" s="18"/>
      <c r="AH67" s="18"/>
    </row>
    <row r="68" spans="1:34" ht="21.75" hidden="1" customHeight="1" outlineLevel="1" x14ac:dyDescent="0.15">
      <c r="A68" s="207" t="s">
        <v>253</v>
      </c>
      <c r="B68" s="208">
        <v>129</v>
      </c>
      <c r="C68" s="208">
        <v>258</v>
      </c>
      <c r="D68" s="202">
        <f t="shared" si="4"/>
        <v>387</v>
      </c>
      <c r="E68" s="208">
        <v>258</v>
      </c>
      <c r="F68" s="208">
        <v>226</v>
      </c>
      <c r="G68" s="202">
        <f t="shared" si="5"/>
        <v>484</v>
      </c>
      <c r="H68" s="208">
        <v>191</v>
      </c>
      <c r="I68" s="208">
        <v>217</v>
      </c>
      <c r="J68" s="202">
        <f t="shared" si="6"/>
        <v>408</v>
      </c>
      <c r="K68" s="208">
        <v>244</v>
      </c>
      <c r="L68" s="208">
        <v>393</v>
      </c>
      <c r="M68" s="202">
        <f t="shared" si="7"/>
        <v>637</v>
      </c>
      <c r="N68" s="208">
        <v>210</v>
      </c>
      <c r="O68" s="208">
        <v>11</v>
      </c>
      <c r="P68" s="202">
        <f t="shared" si="8"/>
        <v>221</v>
      </c>
      <c r="Q68" s="208">
        <v>210</v>
      </c>
      <c r="R68" s="208">
        <v>11</v>
      </c>
      <c r="S68" s="202">
        <f t="shared" si="9"/>
        <v>221</v>
      </c>
      <c r="T68" s="208">
        <v>258</v>
      </c>
      <c r="U68" s="208">
        <v>226</v>
      </c>
      <c r="V68" s="202">
        <f t="shared" si="10"/>
        <v>484</v>
      </c>
      <c r="W68" s="208">
        <v>191</v>
      </c>
      <c r="X68" s="208">
        <v>217</v>
      </c>
      <c r="Y68" s="203">
        <f t="shared" si="11"/>
        <v>408</v>
      </c>
      <c r="AF68" s="18"/>
      <c r="AG68" s="18"/>
      <c r="AH68" s="18"/>
    </row>
    <row r="69" spans="1:34" ht="21.75" hidden="1" customHeight="1" outlineLevel="1" x14ac:dyDescent="0.15">
      <c r="A69" s="207" t="s">
        <v>254</v>
      </c>
      <c r="B69" s="208">
        <v>119</v>
      </c>
      <c r="C69" s="208">
        <v>203</v>
      </c>
      <c r="D69" s="202">
        <f t="shared" si="4"/>
        <v>322</v>
      </c>
      <c r="E69" s="208">
        <v>299</v>
      </c>
      <c r="F69" s="208">
        <v>175</v>
      </c>
      <c r="G69" s="202">
        <f t="shared" si="5"/>
        <v>474</v>
      </c>
      <c r="H69" s="208">
        <v>187</v>
      </c>
      <c r="I69" s="208">
        <v>162</v>
      </c>
      <c r="J69" s="202">
        <f t="shared" si="6"/>
        <v>349</v>
      </c>
      <c r="K69" s="208">
        <v>268</v>
      </c>
      <c r="L69" s="208">
        <v>77</v>
      </c>
      <c r="M69" s="202">
        <f t="shared" si="7"/>
        <v>345</v>
      </c>
      <c r="N69" s="208">
        <v>242</v>
      </c>
      <c r="O69" s="208">
        <v>1</v>
      </c>
      <c r="P69" s="202">
        <f t="shared" si="8"/>
        <v>243</v>
      </c>
      <c r="Q69" s="208">
        <v>242</v>
      </c>
      <c r="R69" s="208">
        <v>1</v>
      </c>
      <c r="S69" s="202">
        <f t="shared" si="9"/>
        <v>243</v>
      </c>
      <c r="T69" s="208">
        <v>299</v>
      </c>
      <c r="U69" s="208">
        <v>175</v>
      </c>
      <c r="V69" s="202">
        <f t="shared" si="10"/>
        <v>474</v>
      </c>
      <c r="W69" s="208">
        <v>187</v>
      </c>
      <c r="X69" s="208">
        <v>162</v>
      </c>
      <c r="Y69" s="203">
        <f t="shared" si="11"/>
        <v>349</v>
      </c>
      <c r="AF69" s="18"/>
      <c r="AG69" s="18"/>
      <c r="AH69" s="18"/>
    </row>
    <row r="70" spans="1:34" ht="21.75" hidden="1" customHeight="1" outlineLevel="1" x14ac:dyDescent="0.15">
      <c r="A70" s="207" t="s">
        <v>394</v>
      </c>
      <c r="B70" s="208">
        <v>138</v>
      </c>
      <c r="C70" s="208">
        <v>196</v>
      </c>
      <c r="D70" s="202">
        <f t="shared" si="4"/>
        <v>334</v>
      </c>
      <c r="E70" s="208">
        <v>283</v>
      </c>
      <c r="F70" s="208">
        <v>192</v>
      </c>
      <c r="G70" s="202">
        <f t="shared" si="5"/>
        <v>475</v>
      </c>
      <c r="H70" s="208">
        <v>160</v>
      </c>
      <c r="I70" s="208">
        <v>181</v>
      </c>
      <c r="J70" s="202">
        <f t="shared" si="6"/>
        <v>341</v>
      </c>
      <c r="K70" s="208">
        <v>291</v>
      </c>
      <c r="L70" s="208">
        <v>129</v>
      </c>
      <c r="M70" s="202">
        <f t="shared" si="7"/>
        <v>420</v>
      </c>
      <c r="N70" s="208">
        <v>319</v>
      </c>
      <c r="O70" s="208">
        <v>24</v>
      </c>
      <c r="P70" s="202">
        <f t="shared" si="8"/>
        <v>343</v>
      </c>
      <c r="Q70" s="208">
        <v>319</v>
      </c>
      <c r="R70" s="208">
        <v>24</v>
      </c>
      <c r="S70" s="202">
        <f t="shared" si="9"/>
        <v>343</v>
      </c>
      <c r="T70" s="208">
        <v>283</v>
      </c>
      <c r="U70" s="208">
        <v>192</v>
      </c>
      <c r="V70" s="202">
        <f t="shared" si="10"/>
        <v>475</v>
      </c>
      <c r="W70" s="208">
        <v>160</v>
      </c>
      <c r="X70" s="208">
        <v>181</v>
      </c>
      <c r="Y70" s="203">
        <f t="shared" si="11"/>
        <v>341</v>
      </c>
      <c r="AF70" s="18"/>
      <c r="AG70" s="18"/>
      <c r="AH70" s="18"/>
    </row>
    <row r="71" spans="1:34" ht="21.75" hidden="1" customHeight="1" outlineLevel="1" x14ac:dyDescent="0.15">
      <c r="A71" s="207" t="s">
        <v>337</v>
      </c>
      <c r="B71" s="208">
        <v>136</v>
      </c>
      <c r="C71" s="208">
        <v>215</v>
      </c>
      <c r="D71" s="202">
        <f t="shared" si="4"/>
        <v>351</v>
      </c>
      <c r="E71" s="208">
        <v>229</v>
      </c>
      <c r="F71" s="208">
        <v>213</v>
      </c>
      <c r="G71" s="202">
        <f t="shared" si="5"/>
        <v>442</v>
      </c>
      <c r="H71" s="208">
        <v>125</v>
      </c>
      <c r="I71" s="208">
        <v>206</v>
      </c>
      <c r="J71" s="202">
        <f t="shared" si="6"/>
        <v>331</v>
      </c>
      <c r="K71" s="208">
        <v>312</v>
      </c>
      <c r="L71" s="208">
        <v>124</v>
      </c>
      <c r="M71" s="202">
        <f t="shared" si="7"/>
        <v>436</v>
      </c>
      <c r="N71" s="208">
        <v>208</v>
      </c>
      <c r="O71" s="208">
        <v>22</v>
      </c>
      <c r="P71" s="202">
        <f t="shared" si="8"/>
        <v>230</v>
      </c>
      <c r="Q71" s="208">
        <v>208</v>
      </c>
      <c r="R71" s="208">
        <v>22</v>
      </c>
      <c r="S71" s="202">
        <f t="shared" si="9"/>
        <v>230</v>
      </c>
      <c r="T71" s="208">
        <v>229</v>
      </c>
      <c r="U71" s="208">
        <v>213</v>
      </c>
      <c r="V71" s="202">
        <f t="shared" si="10"/>
        <v>442</v>
      </c>
      <c r="W71" s="208">
        <v>125</v>
      </c>
      <c r="X71" s="208">
        <v>206</v>
      </c>
      <c r="Y71" s="203">
        <f t="shared" si="11"/>
        <v>331</v>
      </c>
      <c r="AF71" s="18"/>
      <c r="AG71" s="18"/>
      <c r="AH71" s="18"/>
    </row>
    <row r="72" spans="1:34" ht="21.75" hidden="1" customHeight="1" outlineLevel="1" x14ac:dyDescent="0.15">
      <c r="A72" s="207" t="s">
        <v>326</v>
      </c>
      <c r="B72" s="208">
        <v>147</v>
      </c>
      <c r="C72" s="208">
        <v>223</v>
      </c>
      <c r="D72" s="202">
        <f t="shared" si="4"/>
        <v>370</v>
      </c>
      <c r="E72" s="208">
        <v>195</v>
      </c>
      <c r="F72" s="208">
        <v>210</v>
      </c>
      <c r="G72" s="202">
        <f t="shared" si="5"/>
        <v>405</v>
      </c>
      <c r="H72" s="208">
        <v>134</v>
      </c>
      <c r="I72" s="208">
        <v>185</v>
      </c>
      <c r="J72" s="202">
        <f t="shared" si="6"/>
        <v>319</v>
      </c>
      <c r="K72" s="208">
        <v>330</v>
      </c>
      <c r="L72" s="208">
        <v>117</v>
      </c>
      <c r="M72" s="202">
        <f t="shared" si="7"/>
        <v>447</v>
      </c>
      <c r="N72" s="208">
        <v>193</v>
      </c>
      <c r="O72" s="208">
        <v>30</v>
      </c>
      <c r="P72" s="202">
        <f t="shared" si="8"/>
        <v>223</v>
      </c>
      <c r="Q72" s="208">
        <v>193</v>
      </c>
      <c r="R72" s="208">
        <v>30</v>
      </c>
      <c r="S72" s="202">
        <f t="shared" si="9"/>
        <v>223</v>
      </c>
      <c r="T72" s="208">
        <v>195</v>
      </c>
      <c r="U72" s="208">
        <v>210</v>
      </c>
      <c r="V72" s="202">
        <f t="shared" si="10"/>
        <v>405</v>
      </c>
      <c r="W72" s="208">
        <v>134</v>
      </c>
      <c r="X72" s="208">
        <v>185</v>
      </c>
      <c r="Y72" s="203">
        <f t="shared" si="11"/>
        <v>319</v>
      </c>
      <c r="AF72" s="18"/>
      <c r="AG72" s="18"/>
      <c r="AH72" s="18"/>
    </row>
    <row r="73" spans="1:34" ht="21.75" hidden="1" customHeight="1" outlineLevel="1" x14ac:dyDescent="0.15">
      <c r="A73" s="207" t="s">
        <v>327</v>
      </c>
      <c r="B73" s="208">
        <v>142</v>
      </c>
      <c r="C73" s="208">
        <v>198</v>
      </c>
      <c r="D73" s="202">
        <f t="shared" si="4"/>
        <v>340</v>
      </c>
      <c r="E73" s="208">
        <v>175</v>
      </c>
      <c r="F73" s="208">
        <v>220</v>
      </c>
      <c r="G73" s="202">
        <f t="shared" si="5"/>
        <v>395</v>
      </c>
      <c r="H73" s="208">
        <v>119</v>
      </c>
      <c r="I73" s="208">
        <v>205</v>
      </c>
      <c r="J73" s="202">
        <f t="shared" si="6"/>
        <v>324</v>
      </c>
      <c r="K73" s="208">
        <v>256</v>
      </c>
      <c r="L73" s="208">
        <v>112</v>
      </c>
      <c r="M73" s="202">
        <f t="shared" si="7"/>
        <v>368</v>
      </c>
      <c r="N73" s="208">
        <v>181</v>
      </c>
      <c r="O73" s="208">
        <v>18</v>
      </c>
      <c r="P73" s="202">
        <f t="shared" si="8"/>
        <v>199</v>
      </c>
      <c r="Q73" s="208">
        <v>181</v>
      </c>
      <c r="R73" s="208">
        <v>18</v>
      </c>
      <c r="S73" s="202">
        <f t="shared" si="9"/>
        <v>199</v>
      </c>
      <c r="T73" s="208">
        <v>175</v>
      </c>
      <c r="U73" s="208">
        <v>220</v>
      </c>
      <c r="V73" s="202">
        <f t="shared" si="10"/>
        <v>395</v>
      </c>
      <c r="W73" s="208">
        <v>119</v>
      </c>
      <c r="X73" s="208">
        <v>205</v>
      </c>
      <c r="Y73" s="203">
        <f t="shared" si="11"/>
        <v>324</v>
      </c>
      <c r="AF73" s="18"/>
      <c r="AG73" s="18"/>
      <c r="AH73" s="18"/>
    </row>
    <row r="74" spans="1:34" ht="21.75" hidden="1" customHeight="1" outlineLevel="1" x14ac:dyDescent="0.15">
      <c r="A74" s="207" t="s">
        <v>328</v>
      </c>
      <c r="B74" s="208">
        <v>134</v>
      </c>
      <c r="C74" s="208">
        <v>241</v>
      </c>
      <c r="D74" s="202">
        <f t="shared" si="4"/>
        <v>375</v>
      </c>
      <c r="E74" s="208">
        <v>114</v>
      </c>
      <c r="F74" s="208">
        <v>105</v>
      </c>
      <c r="G74" s="202">
        <f t="shared" si="5"/>
        <v>219</v>
      </c>
      <c r="H74" s="208">
        <v>97</v>
      </c>
      <c r="I74" s="208">
        <v>237</v>
      </c>
      <c r="J74" s="202">
        <f t="shared" si="6"/>
        <v>334</v>
      </c>
      <c r="K74" s="208">
        <v>270</v>
      </c>
      <c r="L74" s="208">
        <v>53</v>
      </c>
      <c r="M74" s="202">
        <f t="shared" si="7"/>
        <v>323</v>
      </c>
      <c r="N74" s="208">
        <v>265</v>
      </c>
      <c r="O74" s="208">
        <v>29</v>
      </c>
      <c r="P74" s="202">
        <f t="shared" si="8"/>
        <v>294</v>
      </c>
      <c r="Q74" s="208">
        <v>265</v>
      </c>
      <c r="R74" s="208">
        <v>29</v>
      </c>
      <c r="S74" s="202">
        <f t="shared" si="9"/>
        <v>294</v>
      </c>
      <c r="T74" s="208">
        <v>114</v>
      </c>
      <c r="U74" s="208">
        <v>105</v>
      </c>
      <c r="V74" s="202">
        <f t="shared" si="10"/>
        <v>219</v>
      </c>
      <c r="W74" s="208">
        <v>97</v>
      </c>
      <c r="X74" s="208">
        <v>237</v>
      </c>
      <c r="Y74" s="203">
        <f t="shared" si="11"/>
        <v>334</v>
      </c>
      <c r="AF74" s="18"/>
      <c r="AG74" s="18"/>
      <c r="AH74" s="18"/>
    </row>
    <row r="75" spans="1:34" ht="21.75" hidden="1" customHeight="1" outlineLevel="1" x14ac:dyDescent="0.15">
      <c r="A75" s="207" t="s">
        <v>329</v>
      </c>
      <c r="B75" s="208">
        <v>122</v>
      </c>
      <c r="C75" s="208">
        <v>240</v>
      </c>
      <c r="D75" s="202">
        <f t="shared" si="4"/>
        <v>362</v>
      </c>
      <c r="E75" s="208">
        <v>212</v>
      </c>
      <c r="F75" s="208">
        <v>228</v>
      </c>
      <c r="G75" s="202">
        <f t="shared" si="5"/>
        <v>440</v>
      </c>
      <c r="H75" s="208">
        <v>137</v>
      </c>
      <c r="I75" s="208">
        <v>231</v>
      </c>
      <c r="J75" s="202">
        <f t="shared" si="6"/>
        <v>368</v>
      </c>
      <c r="K75" s="208">
        <v>268</v>
      </c>
      <c r="L75" s="208">
        <v>118</v>
      </c>
      <c r="M75" s="202">
        <f t="shared" si="7"/>
        <v>386</v>
      </c>
      <c r="N75" s="208">
        <v>242</v>
      </c>
      <c r="O75" s="208">
        <v>18</v>
      </c>
      <c r="P75" s="202">
        <f t="shared" si="8"/>
        <v>260</v>
      </c>
      <c r="Q75" s="208">
        <v>242</v>
      </c>
      <c r="R75" s="208">
        <v>18</v>
      </c>
      <c r="S75" s="202">
        <f t="shared" si="9"/>
        <v>260</v>
      </c>
      <c r="T75" s="208">
        <v>212</v>
      </c>
      <c r="U75" s="208">
        <v>228</v>
      </c>
      <c r="V75" s="202">
        <f t="shared" si="10"/>
        <v>440</v>
      </c>
      <c r="W75" s="208">
        <v>137</v>
      </c>
      <c r="X75" s="208">
        <v>231</v>
      </c>
      <c r="Y75" s="203">
        <f t="shared" si="11"/>
        <v>368</v>
      </c>
      <c r="AF75" s="18"/>
      <c r="AG75" s="18"/>
      <c r="AH75" s="18"/>
    </row>
    <row r="76" spans="1:34" ht="21.75" hidden="1" customHeight="1" outlineLevel="1" x14ac:dyDescent="0.15">
      <c r="A76" s="207" t="s">
        <v>330</v>
      </c>
      <c r="B76" s="208">
        <v>103</v>
      </c>
      <c r="C76" s="208">
        <v>273</v>
      </c>
      <c r="D76" s="202">
        <f t="shared" si="4"/>
        <v>376</v>
      </c>
      <c r="E76" s="208">
        <v>214</v>
      </c>
      <c r="F76" s="208">
        <v>218</v>
      </c>
      <c r="G76" s="202">
        <f t="shared" si="5"/>
        <v>432</v>
      </c>
      <c r="H76" s="208">
        <v>144</v>
      </c>
      <c r="I76" s="208">
        <v>217</v>
      </c>
      <c r="J76" s="202">
        <f t="shared" si="6"/>
        <v>361</v>
      </c>
      <c r="K76" s="208">
        <v>293</v>
      </c>
      <c r="L76" s="208">
        <v>140</v>
      </c>
      <c r="M76" s="202">
        <f t="shared" si="7"/>
        <v>433</v>
      </c>
      <c r="N76" s="208">
        <v>226</v>
      </c>
      <c r="O76" s="208">
        <v>48</v>
      </c>
      <c r="P76" s="202">
        <f t="shared" si="8"/>
        <v>274</v>
      </c>
      <c r="Q76" s="208">
        <v>226</v>
      </c>
      <c r="R76" s="208">
        <v>48</v>
      </c>
      <c r="S76" s="202">
        <f t="shared" si="9"/>
        <v>274</v>
      </c>
      <c r="T76" s="208">
        <v>214</v>
      </c>
      <c r="U76" s="208">
        <v>218</v>
      </c>
      <c r="V76" s="202">
        <f t="shared" si="10"/>
        <v>432</v>
      </c>
      <c r="W76" s="208">
        <v>144</v>
      </c>
      <c r="X76" s="208">
        <v>217</v>
      </c>
      <c r="Y76" s="203">
        <f t="shared" si="11"/>
        <v>361</v>
      </c>
      <c r="AF76" s="18"/>
      <c r="AG76" s="18"/>
      <c r="AH76" s="18"/>
    </row>
    <row r="77" spans="1:34" ht="21.75" hidden="1" customHeight="1" outlineLevel="1" x14ac:dyDescent="0.15">
      <c r="A77" s="211" t="s">
        <v>331</v>
      </c>
      <c r="B77" s="212">
        <v>114</v>
      </c>
      <c r="C77" s="212">
        <v>283</v>
      </c>
      <c r="D77" s="32">
        <f t="shared" si="4"/>
        <v>397</v>
      </c>
      <c r="E77" s="212">
        <v>227</v>
      </c>
      <c r="F77" s="212">
        <v>197</v>
      </c>
      <c r="G77" s="32">
        <f t="shared" si="5"/>
        <v>424</v>
      </c>
      <c r="H77" s="212">
        <v>133</v>
      </c>
      <c r="I77" s="212">
        <v>190</v>
      </c>
      <c r="J77" s="32">
        <f t="shared" si="6"/>
        <v>323</v>
      </c>
      <c r="K77" s="212">
        <v>289</v>
      </c>
      <c r="L77" s="212">
        <v>141</v>
      </c>
      <c r="M77" s="32">
        <f t="shared" si="7"/>
        <v>430</v>
      </c>
      <c r="N77" s="212">
        <v>168</v>
      </c>
      <c r="O77" s="212">
        <v>34</v>
      </c>
      <c r="P77" s="32">
        <f t="shared" si="8"/>
        <v>202</v>
      </c>
      <c r="Q77" s="212">
        <v>168</v>
      </c>
      <c r="R77" s="212">
        <v>34</v>
      </c>
      <c r="S77" s="32">
        <f t="shared" si="9"/>
        <v>202</v>
      </c>
      <c r="T77" s="212">
        <v>227</v>
      </c>
      <c r="U77" s="212">
        <v>197</v>
      </c>
      <c r="V77" s="32">
        <f t="shared" si="10"/>
        <v>424</v>
      </c>
      <c r="W77" s="212">
        <v>133</v>
      </c>
      <c r="X77" s="212">
        <v>190</v>
      </c>
      <c r="Y77" s="524">
        <f t="shared" si="11"/>
        <v>323</v>
      </c>
      <c r="AF77" s="18"/>
      <c r="AG77" s="18"/>
      <c r="AH77" s="18"/>
    </row>
    <row r="78" spans="1:34" s="75" customFormat="1" ht="15" hidden="1" customHeight="1" outlineLevel="1" x14ac:dyDescent="0.15">
      <c r="A78" s="201" t="s">
        <v>395</v>
      </c>
      <c r="B78" s="202">
        <v>156</v>
      </c>
      <c r="C78" s="202">
        <v>261</v>
      </c>
      <c r="D78" s="202">
        <f t="shared" si="4"/>
        <v>417</v>
      </c>
      <c r="E78" s="202">
        <v>259</v>
      </c>
      <c r="F78" s="202">
        <v>180</v>
      </c>
      <c r="G78" s="202">
        <f t="shared" si="5"/>
        <v>439</v>
      </c>
      <c r="H78" s="202">
        <v>129</v>
      </c>
      <c r="I78" s="202">
        <v>179</v>
      </c>
      <c r="J78" s="202">
        <f t="shared" si="6"/>
        <v>308</v>
      </c>
      <c r="K78" s="202">
        <v>328</v>
      </c>
      <c r="L78" s="202">
        <v>122</v>
      </c>
      <c r="M78" s="202">
        <f t="shared" si="7"/>
        <v>450</v>
      </c>
      <c r="N78" s="202">
        <v>140</v>
      </c>
      <c r="O78" s="202">
        <v>14</v>
      </c>
      <c r="P78" s="202">
        <v>154</v>
      </c>
      <c r="Q78" s="202">
        <v>140</v>
      </c>
      <c r="R78" s="202">
        <v>14</v>
      </c>
      <c r="S78" s="202">
        <v>154</v>
      </c>
      <c r="T78" s="202">
        <v>259</v>
      </c>
      <c r="U78" s="202">
        <v>180</v>
      </c>
      <c r="V78" s="202">
        <f t="shared" si="10"/>
        <v>439</v>
      </c>
      <c r="W78" s="202">
        <v>129</v>
      </c>
      <c r="X78" s="202">
        <v>179</v>
      </c>
      <c r="Y78" s="203">
        <f t="shared" si="11"/>
        <v>308</v>
      </c>
      <c r="AF78" s="18"/>
      <c r="AG78" s="18"/>
      <c r="AH78" s="18"/>
    </row>
    <row r="79" spans="1:34" ht="21" hidden="1" customHeight="1" outlineLevel="1" x14ac:dyDescent="0.15">
      <c r="A79" s="207" t="s">
        <v>286</v>
      </c>
      <c r="B79" s="208">
        <v>148</v>
      </c>
      <c r="C79" s="208">
        <v>251</v>
      </c>
      <c r="D79" s="202">
        <f t="shared" si="4"/>
        <v>399</v>
      </c>
      <c r="E79" s="208">
        <v>278</v>
      </c>
      <c r="F79" s="208">
        <v>182</v>
      </c>
      <c r="G79" s="202">
        <f t="shared" si="5"/>
        <v>460</v>
      </c>
      <c r="H79" s="208">
        <v>178</v>
      </c>
      <c r="I79" s="208">
        <v>194</v>
      </c>
      <c r="J79" s="202">
        <f t="shared" si="6"/>
        <v>372</v>
      </c>
      <c r="K79" s="208">
        <v>339</v>
      </c>
      <c r="L79" s="208">
        <v>138</v>
      </c>
      <c r="M79" s="202">
        <f t="shared" si="7"/>
        <v>477</v>
      </c>
      <c r="N79" s="208">
        <v>205</v>
      </c>
      <c r="O79" s="208">
        <v>8</v>
      </c>
      <c r="P79" s="202">
        <v>213</v>
      </c>
      <c r="Q79" s="208">
        <v>205</v>
      </c>
      <c r="R79" s="208">
        <v>8</v>
      </c>
      <c r="S79" s="202">
        <v>213</v>
      </c>
      <c r="T79" s="208">
        <v>278</v>
      </c>
      <c r="U79" s="208">
        <v>182</v>
      </c>
      <c r="V79" s="202">
        <f t="shared" si="10"/>
        <v>460</v>
      </c>
      <c r="W79" s="208">
        <v>178</v>
      </c>
      <c r="X79" s="208">
        <v>194</v>
      </c>
      <c r="Y79" s="203">
        <f t="shared" si="11"/>
        <v>372</v>
      </c>
      <c r="AF79" s="18"/>
      <c r="AG79" s="18"/>
      <c r="AH79" s="18"/>
    </row>
    <row r="80" spans="1:34" ht="21" hidden="1" customHeight="1" outlineLevel="1" x14ac:dyDescent="0.15">
      <c r="A80" s="207" t="s">
        <v>78</v>
      </c>
      <c r="B80" s="208">
        <v>140</v>
      </c>
      <c r="C80" s="208">
        <v>218</v>
      </c>
      <c r="D80" s="202">
        <f t="shared" si="4"/>
        <v>358</v>
      </c>
      <c r="E80" s="208">
        <v>236</v>
      </c>
      <c r="F80" s="208">
        <v>168</v>
      </c>
      <c r="G80" s="202">
        <f t="shared" si="5"/>
        <v>404</v>
      </c>
      <c r="H80" s="208">
        <v>148</v>
      </c>
      <c r="I80" s="208">
        <v>167</v>
      </c>
      <c r="J80" s="202">
        <f t="shared" si="6"/>
        <v>315</v>
      </c>
      <c r="K80" s="208">
        <v>309</v>
      </c>
      <c r="L80" s="208">
        <v>134</v>
      </c>
      <c r="M80" s="202">
        <f t="shared" si="7"/>
        <v>443</v>
      </c>
      <c r="N80" s="208">
        <v>146</v>
      </c>
      <c r="O80" s="208">
        <v>20</v>
      </c>
      <c r="P80" s="202">
        <v>166</v>
      </c>
      <c r="Q80" s="208">
        <v>146</v>
      </c>
      <c r="R80" s="208">
        <v>20</v>
      </c>
      <c r="S80" s="202">
        <v>166</v>
      </c>
      <c r="T80" s="208">
        <v>236</v>
      </c>
      <c r="U80" s="208">
        <v>168</v>
      </c>
      <c r="V80" s="202">
        <f t="shared" si="10"/>
        <v>404</v>
      </c>
      <c r="W80" s="208">
        <v>148</v>
      </c>
      <c r="X80" s="208">
        <v>167</v>
      </c>
      <c r="Y80" s="203">
        <f t="shared" si="11"/>
        <v>315</v>
      </c>
      <c r="AF80" s="18"/>
      <c r="AG80" s="18"/>
      <c r="AH80" s="18"/>
    </row>
    <row r="81" spans="1:34" ht="21" hidden="1" customHeight="1" outlineLevel="1" x14ac:dyDescent="0.15">
      <c r="A81" s="207" t="s">
        <v>79</v>
      </c>
      <c r="B81" s="208">
        <v>182</v>
      </c>
      <c r="C81" s="208">
        <v>202</v>
      </c>
      <c r="D81" s="202">
        <f t="shared" si="4"/>
        <v>384</v>
      </c>
      <c r="E81" s="208">
        <v>232</v>
      </c>
      <c r="F81" s="208">
        <v>175</v>
      </c>
      <c r="G81" s="202">
        <f t="shared" si="5"/>
        <v>407</v>
      </c>
      <c r="H81" s="208">
        <v>164</v>
      </c>
      <c r="I81" s="208">
        <v>164</v>
      </c>
      <c r="J81" s="202">
        <f t="shared" si="6"/>
        <v>328</v>
      </c>
      <c r="K81" s="208">
        <v>303</v>
      </c>
      <c r="L81" s="208">
        <v>95</v>
      </c>
      <c r="M81" s="202">
        <f t="shared" si="7"/>
        <v>398</v>
      </c>
      <c r="N81" s="208">
        <v>161</v>
      </c>
      <c r="O81" s="208">
        <v>8</v>
      </c>
      <c r="P81" s="202">
        <v>169</v>
      </c>
      <c r="Q81" s="208">
        <v>161</v>
      </c>
      <c r="R81" s="208">
        <v>8</v>
      </c>
      <c r="S81" s="202">
        <v>169</v>
      </c>
      <c r="T81" s="208">
        <v>232</v>
      </c>
      <c r="U81" s="208">
        <v>175</v>
      </c>
      <c r="V81" s="202">
        <f t="shared" si="10"/>
        <v>407</v>
      </c>
      <c r="W81" s="208">
        <v>164</v>
      </c>
      <c r="X81" s="208">
        <v>164</v>
      </c>
      <c r="Y81" s="203">
        <f t="shared" si="11"/>
        <v>328</v>
      </c>
      <c r="AF81" s="18"/>
      <c r="AG81" s="18"/>
      <c r="AH81" s="18"/>
    </row>
    <row r="82" spans="1:34" ht="21" hidden="1" customHeight="1" outlineLevel="1" x14ac:dyDescent="0.15">
      <c r="A82" s="211" t="s">
        <v>80</v>
      </c>
      <c r="B82" s="212">
        <v>111</v>
      </c>
      <c r="C82" s="212">
        <v>228</v>
      </c>
      <c r="D82" s="212">
        <f t="shared" si="4"/>
        <v>339</v>
      </c>
      <c r="E82" s="212">
        <v>215</v>
      </c>
      <c r="F82" s="212">
        <v>153</v>
      </c>
      <c r="G82" s="212">
        <f t="shared" si="5"/>
        <v>368</v>
      </c>
      <c r="H82" s="212">
        <v>175</v>
      </c>
      <c r="I82" s="212">
        <v>143</v>
      </c>
      <c r="J82" s="212">
        <f t="shared" si="6"/>
        <v>318</v>
      </c>
      <c r="K82" s="212">
        <v>252</v>
      </c>
      <c r="L82" s="212">
        <v>107</v>
      </c>
      <c r="M82" s="212">
        <f t="shared" si="7"/>
        <v>359</v>
      </c>
      <c r="N82" s="212">
        <v>153</v>
      </c>
      <c r="O82" s="212">
        <v>30</v>
      </c>
      <c r="P82" s="212">
        <v>183</v>
      </c>
      <c r="Q82" s="212">
        <v>153</v>
      </c>
      <c r="R82" s="212">
        <v>30</v>
      </c>
      <c r="S82" s="212">
        <v>183</v>
      </c>
      <c r="T82" s="212">
        <v>215</v>
      </c>
      <c r="U82" s="212">
        <v>153</v>
      </c>
      <c r="V82" s="212">
        <f t="shared" si="10"/>
        <v>368</v>
      </c>
      <c r="W82" s="212">
        <v>175</v>
      </c>
      <c r="X82" s="212">
        <v>143</v>
      </c>
      <c r="Y82" s="214">
        <f t="shared" si="11"/>
        <v>318</v>
      </c>
      <c r="AF82" s="18"/>
      <c r="AG82" s="18"/>
      <c r="AH82" s="18"/>
    </row>
    <row r="83" spans="1:34" ht="15" hidden="1" customHeight="1" outlineLevel="1" x14ac:dyDescent="0.15">
      <c r="A83" s="201" t="s">
        <v>561</v>
      </c>
      <c r="B83" s="202">
        <v>118</v>
      </c>
      <c r="C83" s="202">
        <v>186</v>
      </c>
      <c r="D83" s="202">
        <f t="shared" si="4"/>
        <v>304</v>
      </c>
      <c r="E83" s="202">
        <v>219</v>
      </c>
      <c r="F83" s="202">
        <v>172</v>
      </c>
      <c r="G83" s="202">
        <f t="shared" si="5"/>
        <v>391</v>
      </c>
      <c r="H83" s="202">
        <v>138</v>
      </c>
      <c r="I83" s="202">
        <v>166</v>
      </c>
      <c r="J83" s="202">
        <f t="shared" si="6"/>
        <v>304</v>
      </c>
      <c r="K83" s="202">
        <v>252</v>
      </c>
      <c r="L83" s="202">
        <v>119</v>
      </c>
      <c r="M83" s="202">
        <f t="shared" si="7"/>
        <v>371</v>
      </c>
      <c r="N83" s="202">
        <v>118</v>
      </c>
      <c r="O83" s="202">
        <v>4</v>
      </c>
      <c r="P83" s="202">
        <v>122</v>
      </c>
      <c r="Q83" s="202">
        <v>118</v>
      </c>
      <c r="R83" s="202">
        <v>4</v>
      </c>
      <c r="S83" s="202">
        <v>122</v>
      </c>
      <c r="T83" s="202">
        <v>219</v>
      </c>
      <c r="U83" s="202">
        <v>172</v>
      </c>
      <c r="V83" s="202">
        <f t="shared" si="10"/>
        <v>391</v>
      </c>
      <c r="W83" s="202">
        <v>138</v>
      </c>
      <c r="X83" s="202">
        <v>166</v>
      </c>
      <c r="Y83" s="203">
        <f t="shared" si="11"/>
        <v>304</v>
      </c>
      <c r="AF83" s="18"/>
      <c r="AG83" s="18"/>
      <c r="AH83" s="18"/>
    </row>
    <row r="84" spans="1:34" ht="21" hidden="1" customHeight="1" outlineLevel="1" x14ac:dyDescent="0.15">
      <c r="A84" s="207" t="s">
        <v>287</v>
      </c>
      <c r="B84" s="208">
        <v>99</v>
      </c>
      <c r="C84" s="208">
        <v>227</v>
      </c>
      <c r="D84" s="202">
        <f t="shared" si="4"/>
        <v>326</v>
      </c>
      <c r="E84" s="208">
        <v>221</v>
      </c>
      <c r="F84" s="208">
        <v>150</v>
      </c>
      <c r="G84" s="202">
        <f t="shared" si="5"/>
        <v>371</v>
      </c>
      <c r="H84" s="208">
        <v>133</v>
      </c>
      <c r="I84" s="208">
        <v>150</v>
      </c>
      <c r="J84" s="202">
        <f t="shared" si="6"/>
        <v>283</v>
      </c>
      <c r="K84" s="208">
        <v>268</v>
      </c>
      <c r="L84" s="208">
        <v>126</v>
      </c>
      <c r="M84" s="202">
        <f t="shared" si="7"/>
        <v>394</v>
      </c>
      <c r="N84" s="208">
        <v>142</v>
      </c>
      <c r="O84" s="208">
        <v>13</v>
      </c>
      <c r="P84" s="202">
        <v>155</v>
      </c>
      <c r="Q84" s="208">
        <v>142</v>
      </c>
      <c r="R84" s="208">
        <v>13</v>
      </c>
      <c r="S84" s="202">
        <v>155</v>
      </c>
      <c r="T84" s="208">
        <v>221</v>
      </c>
      <c r="U84" s="208">
        <v>150</v>
      </c>
      <c r="V84" s="202">
        <f t="shared" si="10"/>
        <v>371</v>
      </c>
      <c r="W84" s="208">
        <v>133</v>
      </c>
      <c r="X84" s="208">
        <v>150</v>
      </c>
      <c r="Y84" s="203">
        <f t="shared" si="11"/>
        <v>283</v>
      </c>
      <c r="AF84" s="18"/>
      <c r="AG84" s="18"/>
      <c r="AH84" s="18"/>
    </row>
    <row r="85" spans="1:34" ht="21" hidden="1" customHeight="1" outlineLevel="1" x14ac:dyDescent="0.15">
      <c r="A85" s="207" t="s">
        <v>288</v>
      </c>
      <c r="B85" s="208">
        <v>88</v>
      </c>
      <c r="C85" s="208">
        <v>198</v>
      </c>
      <c r="D85" s="202">
        <f t="shared" si="4"/>
        <v>286</v>
      </c>
      <c r="E85" s="208">
        <v>240</v>
      </c>
      <c r="F85" s="208">
        <v>152</v>
      </c>
      <c r="G85" s="202">
        <f t="shared" si="5"/>
        <v>392</v>
      </c>
      <c r="H85" s="208">
        <v>123</v>
      </c>
      <c r="I85" s="208">
        <v>148</v>
      </c>
      <c r="J85" s="202">
        <f t="shared" si="6"/>
        <v>271</v>
      </c>
      <c r="K85" s="208">
        <v>282</v>
      </c>
      <c r="L85" s="208">
        <v>123</v>
      </c>
      <c r="M85" s="202">
        <f t="shared" si="7"/>
        <v>405</v>
      </c>
      <c r="N85" s="208">
        <v>128</v>
      </c>
      <c r="O85" s="208">
        <v>7</v>
      </c>
      <c r="P85" s="202">
        <v>135</v>
      </c>
      <c r="Q85" s="208">
        <v>128</v>
      </c>
      <c r="R85" s="208">
        <v>7</v>
      </c>
      <c r="S85" s="202">
        <v>135</v>
      </c>
      <c r="T85" s="208">
        <v>240</v>
      </c>
      <c r="U85" s="208">
        <v>152</v>
      </c>
      <c r="V85" s="202">
        <f t="shared" si="10"/>
        <v>392</v>
      </c>
      <c r="W85" s="208">
        <v>123</v>
      </c>
      <c r="X85" s="208">
        <v>148</v>
      </c>
      <c r="Y85" s="203">
        <f t="shared" si="11"/>
        <v>271</v>
      </c>
      <c r="AF85" s="18"/>
      <c r="AG85" s="18"/>
      <c r="AH85" s="18"/>
    </row>
    <row r="86" spans="1:34" ht="21" hidden="1" customHeight="1" outlineLevel="1" x14ac:dyDescent="0.15">
      <c r="A86" s="207" t="s">
        <v>156</v>
      </c>
      <c r="B86" s="208">
        <v>101</v>
      </c>
      <c r="C86" s="208">
        <v>122</v>
      </c>
      <c r="D86" s="202">
        <f t="shared" si="4"/>
        <v>223</v>
      </c>
      <c r="E86" s="208">
        <v>203</v>
      </c>
      <c r="F86" s="208">
        <v>57</v>
      </c>
      <c r="G86" s="202">
        <f t="shared" si="5"/>
        <v>260</v>
      </c>
      <c r="H86" s="208">
        <v>122</v>
      </c>
      <c r="I86" s="208">
        <v>55</v>
      </c>
      <c r="J86" s="202">
        <f t="shared" si="6"/>
        <v>177</v>
      </c>
      <c r="K86" s="208">
        <v>314</v>
      </c>
      <c r="L86" s="208">
        <v>53</v>
      </c>
      <c r="M86" s="202">
        <f t="shared" si="7"/>
        <v>367</v>
      </c>
      <c r="N86" s="208">
        <v>168</v>
      </c>
      <c r="O86" s="208">
        <v>6</v>
      </c>
      <c r="P86" s="202">
        <v>174</v>
      </c>
      <c r="Q86" s="208">
        <v>168</v>
      </c>
      <c r="R86" s="208">
        <v>6</v>
      </c>
      <c r="S86" s="202">
        <v>174</v>
      </c>
      <c r="T86" s="208">
        <v>203</v>
      </c>
      <c r="U86" s="208">
        <v>57</v>
      </c>
      <c r="V86" s="202">
        <f t="shared" si="10"/>
        <v>260</v>
      </c>
      <c r="W86" s="208">
        <v>122</v>
      </c>
      <c r="X86" s="208">
        <v>55</v>
      </c>
      <c r="Y86" s="203">
        <f t="shared" si="11"/>
        <v>177</v>
      </c>
      <c r="AF86" s="18"/>
      <c r="AG86" s="18"/>
      <c r="AH86" s="18"/>
    </row>
    <row r="87" spans="1:34" ht="21" hidden="1" customHeight="1" outlineLevel="1" x14ac:dyDescent="0.15">
      <c r="A87" s="207" t="s">
        <v>290</v>
      </c>
      <c r="B87" s="208">
        <v>103</v>
      </c>
      <c r="C87" s="208">
        <v>90</v>
      </c>
      <c r="D87" s="202">
        <f t="shared" si="4"/>
        <v>193</v>
      </c>
      <c r="E87" s="208">
        <v>205</v>
      </c>
      <c r="F87" s="208">
        <v>46</v>
      </c>
      <c r="G87" s="202">
        <f t="shared" si="5"/>
        <v>251</v>
      </c>
      <c r="H87" s="208">
        <v>101</v>
      </c>
      <c r="I87" s="208">
        <v>46</v>
      </c>
      <c r="J87" s="202">
        <f t="shared" si="6"/>
        <v>147</v>
      </c>
      <c r="K87" s="208">
        <v>348</v>
      </c>
      <c r="L87" s="208">
        <v>27</v>
      </c>
      <c r="M87" s="202">
        <f t="shared" si="7"/>
        <v>375</v>
      </c>
      <c r="N87" s="208">
        <v>160</v>
      </c>
      <c r="O87" s="185" t="s">
        <v>238</v>
      </c>
      <c r="P87" s="202">
        <v>160</v>
      </c>
      <c r="Q87" s="208">
        <v>160</v>
      </c>
      <c r="R87" s="185" t="s">
        <v>238</v>
      </c>
      <c r="S87" s="202">
        <v>160</v>
      </c>
      <c r="T87" s="208">
        <v>205</v>
      </c>
      <c r="U87" s="208">
        <v>46</v>
      </c>
      <c r="V87" s="202">
        <f t="shared" si="10"/>
        <v>251</v>
      </c>
      <c r="W87" s="208">
        <v>101</v>
      </c>
      <c r="X87" s="208">
        <v>46</v>
      </c>
      <c r="Y87" s="203">
        <f t="shared" si="11"/>
        <v>147</v>
      </c>
      <c r="AF87" s="18"/>
      <c r="AG87" s="18"/>
      <c r="AH87" s="18"/>
    </row>
    <row r="88" spans="1:34" ht="21" hidden="1" customHeight="1" collapsed="1" x14ac:dyDescent="0.15">
      <c r="A88" s="211" t="s">
        <v>624</v>
      </c>
      <c r="B88" s="212" t="s">
        <v>297</v>
      </c>
      <c r="C88" s="212" t="s">
        <v>297</v>
      </c>
      <c r="D88" s="32" t="s">
        <v>297</v>
      </c>
      <c r="E88" s="212" t="s">
        <v>297</v>
      </c>
      <c r="F88" s="212" t="s">
        <v>297</v>
      </c>
      <c r="G88" s="32" t="s">
        <v>297</v>
      </c>
      <c r="H88" s="212" t="s">
        <v>297</v>
      </c>
      <c r="I88" s="212" t="s">
        <v>297</v>
      </c>
      <c r="J88" s="32" t="s">
        <v>297</v>
      </c>
      <c r="K88" s="212" t="s">
        <v>297</v>
      </c>
      <c r="L88" s="212" t="s">
        <v>297</v>
      </c>
      <c r="M88" s="32" t="s">
        <v>297</v>
      </c>
      <c r="N88" s="212" t="s">
        <v>297</v>
      </c>
      <c r="O88" s="212" t="s">
        <v>297</v>
      </c>
      <c r="P88" s="32" t="s">
        <v>297</v>
      </c>
      <c r="Q88" s="212" t="s">
        <v>297</v>
      </c>
      <c r="R88" s="212" t="s">
        <v>297</v>
      </c>
      <c r="S88" s="32" t="s">
        <v>297</v>
      </c>
      <c r="T88" s="212" t="s">
        <v>297</v>
      </c>
      <c r="U88" s="212" t="s">
        <v>297</v>
      </c>
      <c r="V88" s="32" t="s">
        <v>297</v>
      </c>
      <c r="W88" s="212" t="s">
        <v>297</v>
      </c>
      <c r="X88" s="212" t="s">
        <v>297</v>
      </c>
      <c r="Y88" s="524" t="s">
        <v>297</v>
      </c>
      <c r="AF88" s="18"/>
      <c r="AG88" s="18"/>
      <c r="AH88" s="18"/>
    </row>
    <row r="89" spans="1:34" ht="21" customHeight="1" x14ac:dyDescent="0.15">
      <c r="A89" s="201" t="s">
        <v>819</v>
      </c>
      <c r="B89" s="530">
        <f>D89-C89</f>
        <v>16</v>
      </c>
      <c r="C89" s="530">
        <v>16</v>
      </c>
      <c r="D89" s="530">
        <v>32</v>
      </c>
      <c r="E89" s="530">
        <f>G89-F89</f>
        <v>19</v>
      </c>
      <c r="F89" s="530">
        <v>23</v>
      </c>
      <c r="G89" s="530">
        <v>42</v>
      </c>
      <c r="H89" s="530">
        <f>J89-I89</f>
        <v>14</v>
      </c>
      <c r="I89" s="530">
        <v>23</v>
      </c>
      <c r="J89" s="530">
        <v>37</v>
      </c>
      <c r="K89" s="530">
        <f>M89-L89</f>
        <v>20</v>
      </c>
      <c r="L89" s="530">
        <v>21</v>
      </c>
      <c r="M89" s="530">
        <v>41</v>
      </c>
      <c r="N89" s="530">
        <f>P89-O89</f>
        <v>8</v>
      </c>
      <c r="O89" s="530">
        <v>30</v>
      </c>
      <c r="P89" s="531">
        <v>38</v>
      </c>
      <c r="Q89" s="530">
        <f>S89-R89</f>
        <v>58</v>
      </c>
      <c r="R89" s="530">
        <v>26</v>
      </c>
      <c r="S89" s="531">
        <v>84</v>
      </c>
      <c r="T89" s="530">
        <f>V89-U89</f>
        <v>52</v>
      </c>
      <c r="U89" s="530">
        <v>24</v>
      </c>
      <c r="V89" s="530">
        <v>76</v>
      </c>
      <c r="W89" s="530">
        <f>Y89-X89</f>
        <v>7</v>
      </c>
      <c r="X89" s="530">
        <v>9</v>
      </c>
      <c r="Y89" s="532">
        <v>16</v>
      </c>
      <c r="AF89" s="18"/>
      <c r="AG89" s="18"/>
      <c r="AH89" s="18"/>
    </row>
    <row r="90" spans="1:34" ht="21" customHeight="1" x14ac:dyDescent="0.15">
      <c r="A90" s="72" t="s">
        <v>644</v>
      </c>
      <c r="B90" s="35">
        <f>D90-C90</f>
        <v>38</v>
      </c>
      <c r="C90" s="35">
        <v>46</v>
      </c>
      <c r="D90" s="35">
        <v>84</v>
      </c>
      <c r="E90" s="35">
        <f>G90-F90</f>
        <v>68</v>
      </c>
      <c r="F90" s="35">
        <v>70</v>
      </c>
      <c r="G90" s="35">
        <v>138</v>
      </c>
      <c r="H90" s="35">
        <f>J90-I90</f>
        <v>53</v>
      </c>
      <c r="I90" s="35">
        <v>68</v>
      </c>
      <c r="J90" s="35">
        <v>121</v>
      </c>
      <c r="K90" s="35">
        <f>M90-L90</f>
        <v>49</v>
      </c>
      <c r="L90" s="35">
        <v>38</v>
      </c>
      <c r="M90" s="35">
        <v>87</v>
      </c>
      <c r="N90" s="35">
        <f>P90-O90</f>
        <v>25</v>
      </c>
      <c r="O90" s="35">
        <v>57</v>
      </c>
      <c r="P90" s="35">
        <v>82</v>
      </c>
      <c r="Q90" s="35">
        <f>S90-R90</f>
        <v>198</v>
      </c>
      <c r="R90" s="35">
        <v>55</v>
      </c>
      <c r="S90" s="35">
        <v>253</v>
      </c>
      <c r="T90" s="35">
        <f>V90-U90</f>
        <v>179</v>
      </c>
      <c r="U90" s="35">
        <v>52</v>
      </c>
      <c r="V90" s="35">
        <v>231</v>
      </c>
      <c r="W90" s="35">
        <f>Y90-X90</f>
        <v>61</v>
      </c>
      <c r="X90" s="35">
        <v>14</v>
      </c>
      <c r="Y90" s="36">
        <v>75</v>
      </c>
      <c r="AF90" s="18"/>
      <c r="AG90" s="18"/>
      <c r="AH90" s="18"/>
    </row>
    <row r="91" spans="1:34" ht="21" customHeight="1" x14ac:dyDescent="0.15">
      <c r="A91" s="72" t="s">
        <v>627</v>
      </c>
      <c r="B91" s="35">
        <f>D91-C91</f>
        <v>7</v>
      </c>
      <c r="C91" s="35">
        <v>171</v>
      </c>
      <c r="D91" s="35">
        <v>178</v>
      </c>
      <c r="E91" s="35">
        <f>G91-F91</f>
        <v>76</v>
      </c>
      <c r="F91" s="35">
        <v>57</v>
      </c>
      <c r="G91" s="35">
        <v>133</v>
      </c>
      <c r="H91" s="35">
        <f>J91-I91</f>
        <v>58</v>
      </c>
      <c r="I91" s="35">
        <v>54</v>
      </c>
      <c r="J91" s="35">
        <v>112</v>
      </c>
      <c r="K91" s="35">
        <f>M91-L91</f>
        <v>44</v>
      </c>
      <c r="L91" s="35">
        <v>27</v>
      </c>
      <c r="M91" s="35">
        <v>71</v>
      </c>
      <c r="N91" s="35">
        <f>P91-O91</f>
        <v>29</v>
      </c>
      <c r="O91" s="35">
        <v>36</v>
      </c>
      <c r="P91" s="35">
        <v>65</v>
      </c>
      <c r="Q91" s="35">
        <f>S91-R91</f>
        <v>234</v>
      </c>
      <c r="R91" s="35">
        <v>33</v>
      </c>
      <c r="S91" s="35">
        <v>267</v>
      </c>
      <c r="T91" s="35">
        <f>V91-U91</f>
        <v>209</v>
      </c>
      <c r="U91" s="35">
        <v>33</v>
      </c>
      <c r="V91" s="35">
        <v>242</v>
      </c>
      <c r="W91" s="35">
        <f>Y91-X91</f>
        <v>40</v>
      </c>
      <c r="X91" s="35">
        <v>3</v>
      </c>
      <c r="Y91" s="36">
        <v>43</v>
      </c>
      <c r="AF91" s="18"/>
      <c r="AG91" s="18"/>
      <c r="AH91" s="18"/>
    </row>
    <row r="92" spans="1:34" ht="21" customHeight="1" x14ac:dyDescent="0.15">
      <c r="A92" s="73" t="s">
        <v>628</v>
      </c>
      <c r="B92" s="40">
        <f>D92-C92</f>
        <v>0</v>
      </c>
      <c r="C92" s="40">
        <v>316</v>
      </c>
      <c r="D92" s="40">
        <v>316</v>
      </c>
      <c r="E92" s="40">
        <f>G92-F92</f>
        <v>121</v>
      </c>
      <c r="F92" s="40">
        <v>64</v>
      </c>
      <c r="G92" s="40">
        <v>185</v>
      </c>
      <c r="H92" s="40">
        <f>J92-I92</f>
        <v>96</v>
      </c>
      <c r="I92" s="40">
        <v>61</v>
      </c>
      <c r="J92" s="40">
        <v>157</v>
      </c>
      <c r="K92" s="40">
        <f>M92-L92</f>
        <v>47</v>
      </c>
      <c r="L92" s="40">
        <v>54</v>
      </c>
      <c r="M92" s="40">
        <v>101</v>
      </c>
      <c r="N92" s="40">
        <f>P92-O92</f>
        <v>48</v>
      </c>
      <c r="O92" s="40">
        <v>54</v>
      </c>
      <c r="P92" s="35">
        <v>102</v>
      </c>
      <c r="Q92" s="40">
        <f>S92-R92</f>
        <v>267</v>
      </c>
      <c r="R92" s="40">
        <v>40</v>
      </c>
      <c r="S92" s="35">
        <v>307</v>
      </c>
      <c r="T92" s="40">
        <f>V92-U92</f>
        <v>263</v>
      </c>
      <c r="U92" s="40">
        <v>38</v>
      </c>
      <c r="V92" s="40">
        <v>301</v>
      </c>
      <c r="W92" s="40">
        <f>Y92-X92</f>
        <v>48</v>
      </c>
      <c r="X92" s="40">
        <v>19</v>
      </c>
      <c r="Y92" s="42">
        <v>67</v>
      </c>
      <c r="AF92" s="18"/>
      <c r="AG92" s="18"/>
      <c r="AH92" s="18"/>
    </row>
    <row r="93" spans="1:34" ht="21" customHeight="1" thickBot="1" x14ac:dyDescent="0.2">
      <c r="A93" s="74" t="s">
        <v>663</v>
      </c>
      <c r="B93" s="527" t="s">
        <v>636</v>
      </c>
      <c r="C93" s="527" t="s">
        <v>636</v>
      </c>
      <c r="D93" s="527">
        <v>74</v>
      </c>
      <c r="E93" s="527" t="s">
        <v>636</v>
      </c>
      <c r="F93" s="527" t="s">
        <v>636</v>
      </c>
      <c r="G93" s="527">
        <v>202</v>
      </c>
      <c r="H93" s="527" t="s">
        <v>636</v>
      </c>
      <c r="I93" s="527" t="s">
        <v>636</v>
      </c>
      <c r="J93" s="527">
        <v>166</v>
      </c>
      <c r="K93" s="527" t="s">
        <v>636</v>
      </c>
      <c r="L93" s="527" t="s">
        <v>636</v>
      </c>
      <c r="M93" s="527">
        <v>123</v>
      </c>
      <c r="N93" s="527" t="s">
        <v>636</v>
      </c>
      <c r="O93" s="527" t="s">
        <v>636</v>
      </c>
      <c r="P93" s="527">
        <v>110</v>
      </c>
      <c r="Q93" s="527" t="s">
        <v>636</v>
      </c>
      <c r="R93" s="527" t="s">
        <v>636</v>
      </c>
      <c r="S93" s="527">
        <v>347</v>
      </c>
      <c r="T93" s="527" t="s">
        <v>636</v>
      </c>
      <c r="U93" s="527" t="s">
        <v>636</v>
      </c>
      <c r="V93" s="527">
        <v>329</v>
      </c>
      <c r="W93" s="527" t="s">
        <v>636</v>
      </c>
      <c r="X93" s="527" t="s">
        <v>636</v>
      </c>
      <c r="Y93" s="529">
        <v>106</v>
      </c>
      <c r="AF93" s="18"/>
      <c r="AG93" s="18"/>
      <c r="AH93" s="18"/>
    </row>
    <row r="94" spans="1:34" s="78" customFormat="1" ht="18" customHeight="1" x14ac:dyDescent="0.15">
      <c r="A94" s="76" t="s">
        <v>821</v>
      </c>
      <c r="B94" s="533"/>
      <c r="C94" s="533"/>
      <c r="D94" s="533"/>
      <c r="E94" s="533"/>
      <c r="F94" s="533"/>
      <c r="G94" s="533"/>
      <c r="H94" s="533"/>
      <c r="I94" s="533"/>
      <c r="J94" s="533"/>
      <c r="K94" s="533"/>
      <c r="L94" s="76"/>
      <c r="M94" s="541"/>
      <c r="N94" s="534" t="s">
        <v>822</v>
      </c>
      <c r="O94" s="76"/>
      <c r="P94" s="533"/>
      <c r="Q94" s="533"/>
      <c r="R94" s="533"/>
      <c r="S94" s="533"/>
      <c r="T94" s="533"/>
      <c r="U94" s="533"/>
      <c r="V94" s="533"/>
      <c r="W94" s="379"/>
      <c r="X94" s="379"/>
      <c r="Y94" s="379"/>
      <c r="Z94" s="77"/>
      <c r="AA94" s="77"/>
      <c r="AC94" s="79"/>
    </row>
    <row r="95" spans="1:34" ht="18" customHeight="1" x14ac:dyDescent="0.15">
      <c r="A95" s="76" t="s">
        <v>563</v>
      </c>
      <c r="B95" s="542"/>
      <c r="C95" s="542"/>
      <c r="D95" s="542"/>
      <c r="E95" s="542"/>
      <c r="F95" s="542"/>
      <c r="G95" s="542"/>
      <c r="H95" s="542"/>
      <c r="I95" s="542"/>
      <c r="J95" s="542"/>
      <c r="K95" s="542"/>
      <c r="L95" s="76"/>
      <c r="M95" s="542"/>
      <c r="N95" s="534" t="s">
        <v>823</v>
      </c>
      <c r="O95" s="542"/>
      <c r="P95" s="542"/>
      <c r="Q95" s="542"/>
      <c r="R95" s="542"/>
      <c r="S95" s="542"/>
      <c r="T95" s="542"/>
      <c r="U95" s="542"/>
      <c r="Y95" s="535" t="s">
        <v>703</v>
      </c>
    </row>
    <row r="96" spans="1:34" x14ac:dyDescent="0.15">
      <c r="A96" s="76" t="s">
        <v>820</v>
      </c>
      <c r="B96" s="536"/>
      <c r="C96" s="536"/>
      <c r="D96" s="536"/>
      <c r="E96" s="536"/>
      <c r="F96" s="536"/>
      <c r="G96" s="536"/>
      <c r="H96" s="536"/>
      <c r="I96" s="536"/>
      <c r="J96" s="536"/>
      <c r="K96" s="536"/>
      <c r="L96" s="536"/>
      <c r="M96" s="537"/>
      <c r="N96" s="489" t="s">
        <v>817</v>
      </c>
    </row>
    <row r="97" spans="1:1" x14ac:dyDescent="0.15">
      <c r="A97" s="76" t="s">
        <v>824</v>
      </c>
    </row>
    <row r="98" spans="1:1" x14ac:dyDescent="0.15">
      <c r="A98" s="76" t="s">
        <v>818</v>
      </c>
    </row>
  </sheetData>
  <mergeCells count="17">
    <mergeCell ref="A1:H1"/>
    <mergeCell ref="B3:D3"/>
    <mergeCell ref="E3:G3"/>
    <mergeCell ref="H3:J3"/>
    <mergeCell ref="K3:M3"/>
    <mergeCell ref="W54:Y54"/>
    <mergeCell ref="Q3:S3"/>
    <mergeCell ref="T3:V3"/>
    <mergeCell ref="W3:Y3"/>
    <mergeCell ref="B54:D54"/>
    <mergeCell ref="E54:G54"/>
    <mergeCell ref="H54:J54"/>
    <mergeCell ref="K54:M54"/>
    <mergeCell ref="N54:P54"/>
    <mergeCell ref="Q54:S54"/>
    <mergeCell ref="T54:V54"/>
    <mergeCell ref="N3:P3"/>
  </mergeCells>
  <phoneticPr fontId="2"/>
  <pageMargins left="0.78740157480314965" right="0.78740157480314965" top="0.78740157480314965" bottom="0.59055118110236227" header="0.51181102362204722" footer="0.31496062992125984"/>
  <pageSetup paperSize="9" scale="97" firstPageNumber="178" orientation="portrait" blackAndWhite="1" r:id="rId1"/>
  <headerFooter alignWithMargins="0">
    <oddFooter>&amp;C&amp;"ＭＳ 明朝,標準"- &amp;P -</oddFooter>
  </headerFooter>
  <colBreaks count="1" manualBreakCount="1">
    <brk id="13" max="9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zoomScaleSheetLayoutView="100" workbookViewId="0">
      <selection activeCell="J8" sqref="J8:J9"/>
    </sheetView>
  </sheetViews>
  <sheetFormatPr defaultRowHeight="13.5" x14ac:dyDescent="0.15"/>
  <cols>
    <col min="1" max="1" width="10.25" style="15" bestFit="1" customWidth="1"/>
    <col min="2" max="19" width="9" style="15"/>
  </cols>
  <sheetData>
    <row r="1" spans="1:19" s="70" customFormat="1" x14ac:dyDescent="0.15">
      <c r="A1" s="543" t="s">
        <v>1056</v>
      </c>
      <c r="B1" s="543"/>
      <c r="C1" s="543"/>
      <c r="D1" s="543"/>
      <c r="E1" s="543"/>
      <c r="F1" s="543"/>
      <c r="G1" s="543"/>
      <c r="H1" s="543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70" customFormat="1" ht="7.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70" customFormat="1" ht="19.5" customHeight="1" x14ac:dyDescent="0.15">
      <c r="A3" s="544"/>
      <c r="B3" s="361" t="s">
        <v>550</v>
      </c>
      <c r="C3" s="361"/>
      <c r="D3" s="361"/>
      <c r="E3" s="361" t="s">
        <v>332</v>
      </c>
      <c r="F3" s="361"/>
      <c r="G3" s="361"/>
      <c r="H3" s="361" t="s">
        <v>748</v>
      </c>
      <c r="I3" s="361"/>
      <c r="J3" s="361"/>
      <c r="K3" s="362" t="s">
        <v>749</v>
      </c>
      <c r="L3" s="462"/>
      <c r="M3" s="463"/>
      <c r="N3" s="362" t="s">
        <v>750</v>
      </c>
      <c r="O3" s="462"/>
      <c r="P3" s="545"/>
      <c r="Q3" s="546" t="s">
        <v>751</v>
      </c>
      <c r="R3" s="547"/>
      <c r="S3" s="548"/>
    </row>
    <row r="4" spans="1:19" s="70" customFormat="1" ht="19.5" customHeight="1" x14ac:dyDescent="0.15">
      <c r="A4" s="193" t="s">
        <v>90</v>
      </c>
      <c r="B4" s="178" t="s">
        <v>446</v>
      </c>
      <c r="C4" s="178" t="s">
        <v>333</v>
      </c>
      <c r="D4" s="178" t="s">
        <v>155</v>
      </c>
      <c r="E4" s="178" t="s">
        <v>446</v>
      </c>
      <c r="F4" s="178" t="s">
        <v>333</v>
      </c>
      <c r="G4" s="178" t="s">
        <v>155</v>
      </c>
      <c r="H4" s="178" t="s">
        <v>446</v>
      </c>
      <c r="I4" s="178" t="s">
        <v>333</v>
      </c>
      <c r="J4" s="178" t="s">
        <v>155</v>
      </c>
      <c r="K4" s="178" t="s">
        <v>446</v>
      </c>
      <c r="L4" s="178" t="s">
        <v>333</v>
      </c>
      <c r="M4" s="178" t="s">
        <v>155</v>
      </c>
      <c r="N4" s="178" t="s">
        <v>446</v>
      </c>
      <c r="O4" s="178" t="s">
        <v>333</v>
      </c>
      <c r="P4" s="522" t="s">
        <v>155</v>
      </c>
      <c r="Q4" s="228" t="s">
        <v>752</v>
      </c>
      <c r="R4" s="225" t="s">
        <v>753</v>
      </c>
      <c r="S4" s="226" t="s">
        <v>429</v>
      </c>
    </row>
    <row r="5" spans="1:19" s="70" customFormat="1" ht="8.25" customHeight="1" x14ac:dyDescent="0.15">
      <c r="A5" s="199"/>
      <c r="B5" s="180" t="s">
        <v>336</v>
      </c>
      <c r="C5" s="180" t="s">
        <v>336</v>
      </c>
      <c r="D5" s="180" t="s">
        <v>335</v>
      </c>
      <c r="E5" s="180" t="s">
        <v>336</v>
      </c>
      <c r="F5" s="180" t="s">
        <v>336</v>
      </c>
      <c r="G5" s="180" t="s">
        <v>335</v>
      </c>
      <c r="H5" s="180" t="s">
        <v>336</v>
      </c>
      <c r="I5" s="180" t="s">
        <v>336</v>
      </c>
      <c r="J5" s="180" t="s">
        <v>335</v>
      </c>
      <c r="K5" s="180" t="s">
        <v>336</v>
      </c>
      <c r="L5" s="180" t="s">
        <v>336</v>
      </c>
      <c r="M5" s="180" t="s">
        <v>335</v>
      </c>
      <c r="N5" s="180" t="s">
        <v>336</v>
      </c>
      <c r="O5" s="180" t="s">
        <v>336</v>
      </c>
      <c r="P5" s="371" t="s">
        <v>335</v>
      </c>
      <c r="Q5" s="549" t="s">
        <v>336</v>
      </c>
      <c r="R5" s="180" t="s">
        <v>336</v>
      </c>
      <c r="S5" s="181" t="s">
        <v>335</v>
      </c>
    </row>
    <row r="6" spans="1:19" s="70" customFormat="1" ht="19.5" customHeight="1" x14ac:dyDescent="0.15">
      <c r="A6" s="201" t="s">
        <v>624</v>
      </c>
      <c r="B6" s="202">
        <v>202</v>
      </c>
      <c r="C6" s="202">
        <v>72</v>
      </c>
      <c r="D6" s="202">
        <f>B6+C6</f>
        <v>274</v>
      </c>
      <c r="E6" s="202">
        <v>88</v>
      </c>
      <c r="F6" s="202">
        <v>74</v>
      </c>
      <c r="G6" s="202">
        <f>E6+F6</f>
        <v>162</v>
      </c>
      <c r="H6" s="88" t="s">
        <v>636</v>
      </c>
      <c r="I6" s="88" t="s">
        <v>636</v>
      </c>
      <c r="J6" s="88" t="s">
        <v>636</v>
      </c>
      <c r="K6" s="88" t="s">
        <v>636</v>
      </c>
      <c r="L6" s="88" t="s">
        <v>636</v>
      </c>
      <c r="M6" s="88" t="s">
        <v>636</v>
      </c>
      <c r="N6" s="88" t="s">
        <v>636</v>
      </c>
      <c r="O6" s="88" t="s">
        <v>636</v>
      </c>
      <c r="P6" s="550" t="s">
        <v>636</v>
      </c>
      <c r="Q6" s="551" t="s">
        <v>636</v>
      </c>
      <c r="R6" s="552" t="s">
        <v>636</v>
      </c>
      <c r="S6" s="553" t="s">
        <v>636</v>
      </c>
    </row>
    <row r="7" spans="1:19" s="70" customFormat="1" ht="19.5" customHeight="1" x14ac:dyDescent="0.15">
      <c r="A7" s="207" t="s">
        <v>430</v>
      </c>
      <c r="B7" s="208">
        <v>195</v>
      </c>
      <c r="C7" s="208">
        <v>78</v>
      </c>
      <c r="D7" s="202">
        <v>273</v>
      </c>
      <c r="E7" s="208">
        <v>52</v>
      </c>
      <c r="F7" s="208">
        <v>70</v>
      </c>
      <c r="G7" s="202">
        <v>122</v>
      </c>
      <c r="H7" s="86" t="s">
        <v>636</v>
      </c>
      <c r="I7" s="86" t="s">
        <v>636</v>
      </c>
      <c r="J7" s="88" t="s">
        <v>636</v>
      </c>
      <c r="K7" s="86" t="s">
        <v>636</v>
      </c>
      <c r="L7" s="86" t="s">
        <v>636</v>
      </c>
      <c r="M7" s="88" t="s">
        <v>636</v>
      </c>
      <c r="N7" s="86" t="s">
        <v>636</v>
      </c>
      <c r="O7" s="86" t="s">
        <v>636</v>
      </c>
      <c r="P7" s="550" t="s">
        <v>636</v>
      </c>
      <c r="Q7" s="554" t="s">
        <v>636</v>
      </c>
      <c r="R7" s="555" t="s">
        <v>636</v>
      </c>
      <c r="S7" s="556" t="s">
        <v>636</v>
      </c>
    </row>
    <row r="8" spans="1:19" s="70" customFormat="1" ht="19.5" customHeight="1" x14ac:dyDescent="0.15">
      <c r="A8" s="207" t="s">
        <v>431</v>
      </c>
      <c r="B8" s="208">
        <v>154</v>
      </c>
      <c r="C8" s="208">
        <v>70</v>
      </c>
      <c r="D8" s="202">
        <v>224</v>
      </c>
      <c r="E8" s="208">
        <v>62</v>
      </c>
      <c r="F8" s="208">
        <v>57</v>
      </c>
      <c r="G8" s="202">
        <v>119</v>
      </c>
      <c r="H8" s="86" t="s">
        <v>636</v>
      </c>
      <c r="I8" s="86" t="s">
        <v>636</v>
      </c>
      <c r="J8" s="88" t="s">
        <v>636</v>
      </c>
      <c r="K8" s="86" t="s">
        <v>636</v>
      </c>
      <c r="L8" s="86" t="s">
        <v>636</v>
      </c>
      <c r="M8" s="88" t="s">
        <v>636</v>
      </c>
      <c r="N8" s="86" t="s">
        <v>636</v>
      </c>
      <c r="O8" s="86" t="s">
        <v>636</v>
      </c>
      <c r="P8" s="550" t="s">
        <v>636</v>
      </c>
      <c r="Q8" s="554" t="s">
        <v>636</v>
      </c>
      <c r="R8" s="555" t="s">
        <v>636</v>
      </c>
      <c r="S8" s="556" t="s">
        <v>636</v>
      </c>
    </row>
    <row r="9" spans="1:19" s="70" customFormat="1" ht="19.5" customHeight="1" x14ac:dyDescent="0.15">
      <c r="A9" s="207" t="s">
        <v>432</v>
      </c>
      <c r="B9" s="208">
        <v>123</v>
      </c>
      <c r="C9" s="208">
        <v>111</v>
      </c>
      <c r="D9" s="202">
        <v>234</v>
      </c>
      <c r="E9" s="208">
        <v>38</v>
      </c>
      <c r="F9" s="208">
        <v>102</v>
      </c>
      <c r="G9" s="202">
        <v>140</v>
      </c>
      <c r="H9" s="86" t="s">
        <v>636</v>
      </c>
      <c r="I9" s="86" t="s">
        <v>636</v>
      </c>
      <c r="J9" s="88" t="s">
        <v>636</v>
      </c>
      <c r="K9" s="86" t="s">
        <v>636</v>
      </c>
      <c r="L9" s="86" t="s">
        <v>636</v>
      </c>
      <c r="M9" s="88" t="s">
        <v>636</v>
      </c>
      <c r="N9" s="86" t="s">
        <v>636</v>
      </c>
      <c r="O9" s="86" t="s">
        <v>636</v>
      </c>
      <c r="P9" s="550" t="s">
        <v>636</v>
      </c>
      <c r="Q9" s="554" t="s">
        <v>636</v>
      </c>
      <c r="R9" s="555" t="s">
        <v>636</v>
      </c>
      <c r="S9" s="556" t="s">
        <v>636</v>
      </c>
    </row>
    <row r="10" spans="1:19" s="70" customFormat="1" ht="19.5" customHeight="1" x14ac:dyDescent="0.15">
      <c r="A10" s="207" t="s">
        <v>433</v>
      </c>
      <c r="B10" s="208">
        <v>85</v>
      </c>
      <c r="C10" s="208">
        <v>7</v>
      </c>
      <c r="D10" s="202">
        <v>92</v>
      </c>
      <c r="E10" s="208">
        <v>52</v>
      </c>
      <c r="F10" s="208">
        <v>4</v>
      </c>
      <c r="G10" s="202">
        <v>56</v>
      </c>
      <c r="H10" s="86" t="s">
        <v>636</v>
      </c>
      <c r="I10" s="86" t="s">
        <v>636</v>
      </c>
      <c r="J10" s="88" t="s">
        <v>636</v>
      </c>
      <c r="K10" s="86" t="s">
        <v>636</v>
      </c>
      <c r="L10" s="86" t="s">
        <v>636</v>
      </c>
      <c r="M10" s="88" t="s">
        <v>636</v>
      </c>
      <c r="N10" s="86" t="s">
        <v>636</v>
      </c>
      <c r="O10" s="86" t="s">
        <v>636</v>
      </c>
      <c r="P10" s="550" t="s">
        <v>636</v>
      </c>
      <c r="Q10" s="554" t="s">
        <v>636</v>
      </c>
      <c r="R10" s="555" t="s">
        <v>636</v>
      </c>
      <c r="S10" s="556" t="s">
        <v>636</v>
      </c>
    </row>
    <row r="11" spans="1:19" s="70" customFormat="1" ht="19.5" customHeight="1" x14ac:dyDescent="0.15">
      <c r="A11" s="72" t="s">
        <v>434</v>
      </c>
      <c r="B11" s="35">
        <v>90</v>
      </c>
      <c r="C11" s="35">
        <v>43</v>
      </c>
      <c r="D11" s="35">
        <v>133</v>
      </c>
      <c r="E11" s="35">
        <v>39</v>
      </c>
      <c r="F11" s="35">
        <v>38</v>
      </c>
      <c r="G11" s="35">
        <v>77</v>
      </c>
      <c r="H11" s="89" t="s">
        <v>636</v>
      </c>
      <c r="I11" s="89" t="s">
        <v>636</v>
      </c>
      <c r="J11" s="89" t="s">
        <v>636</v>
      </c>
      <c r="K11" s="89" t="s">
        <v>636</v>
      </c>
      <c r="L11" s="89" t="s">
        <v>636</v>
      </c>
      <c r="M11" s="89" t="s">
        <v>636</v>
      </c>
      <c r="N11" s="89" t="s">
        <v>636</v>
      </c>
      <c r="O11" s="89" t="s">
        <v>636</v>
      </c>
      <c r="P11" s="227" t="s">
        <v>636</v>
      </c>
      <c r="Q11" s="554" t="s">
        <v>636</v>
      </c>
      <c r="R11" s="555" t="s">
        <v>636</v>
      </c>
      <c r="S11" s="556" t="s">
        <v>636</v>
      </c>
    </row>
    <row r="12" spans="1:19" s="70" customFormat="1" ht="19.5" customHeight="1" x14ac:dyDescent="0.15">
      <c r="A12" s="72" t="s">
        <v>788</v>
      </c>
      <c r="B12" s="35">
        <v>119</v>
      </c>
      <c r="C12" s="35">
        <v>35</v>
      </c>
      <c r="D12" s="35">
        <f>B12+C12</f>
        <v>154</v>
      </c>
      <c r="E12" s="35">
        <v>41</v>
      </c>
      <c r="F12" s="35">
        <v>38</v>
      </c>
      <c r="G12" s="35">
        <f>E12+F12</f>
        <v>79</v>
      </c>
      <c r="H12" s="89" t="s">
        <v>636</v>
      </c>
      <c r="I12" s="89" t="s">
        <v>636</v>
      </c>
      <c r="J12" s="89" t="s">
        <v>636</v>
      </c>
      <c r="K12" s="89" t="s">
        <v>636</v>
      </c>
      <c r="L12" s="89" t="s">
        <v>636</v>
      </c>
      <c r="M12" s="89" t="s">
        <v>636</v>
      </c>
      <c r="N12" s="89" t="s">
        <v>636</v>
      </c>
      <c r="O12" s="89" t="s">
        <v>636</v>
      </c>
      <c r="P12" s="227" t="s">
        <v>636</v>
      </c>
      <c r="Q12" s="554" t="s">
        <v>636</v>
      </c>
      <c r="R12" s="555" t="s">
        <v>636</v>
      </c>
      <c r="S12" s="556" t="s">
        <v>636</v>
      </c>
    </row>
    <row r="13" spans="1:19" s="70" customFormat="1" ht="19.5" customHeight="1" x14ac:dyDescent="0.15">
      <c r="A13" s="72" t="s">
        <v>789</v>
      </c>
      <c r="B13" s="35">
        <v>95</v>
      </c>
      <c r="C13" s="35">
        <v>43</v>
      </c>
      <c r="D13" s="35">
        <f>B13+C13</f>
        <v>138</v>
      </c>
      <c r="E13" s="35">
        <v>50</v>
      </c>
      <c r="F13" s="35">
        <v>45</v>
      </c>
      <c r="G13" s="35">
        <f>E13+F13</f>
        <v>95</v>
      </c>
      <c r="H13" s="89" t="s">
        <v>636</v>
      </c>
      <c r="I13" s="89" t="s">
        <v>636</v>
      </c>
      <c r="J13" s="89" t="s">
        <v>636</v>
      </c>
      <c r="K13" s="89" t="s">
        <v>636</v>
      </c>
      <c r="L13" s="89" t="s">
        <v>636</v>
      </c>
      <c r="M13" s="89" t="s">
        <v>636</v>
      </c>
      <c r="N13" s="89" t="s">
        <v>636</v>
      </c>
      <c r="O13" s="89" t="s">
        <v>636</v>
      </c>
      <c r="P13" s="227" t="s">
        <v>636</v>
      </c>
      <c r="Q13" s="554" t="s">
        <v>636</v>
      </c>
      <c r="R13" s="555" t="s">
        <v>636</v>
      </c>
      <c r="S13" s="556" t="s">
        <v>636</v>
      </c>
    </row>
    <row r="14" spans="1:19" s="70" customFormat="1" ht="19.5" customHeight="1" x14ac:dyDescent="0.15">
      <c r="A14" s="72" t="s">
        <v>790</v>
      </c>
      <c r="B14" s="35">
        <v>97</v>
      </c>
      <c r="C14" s="35">
        <v>34</v>
      </c>
      <c r="D14" s="35">
        <f>B14+C14</f>
        <v>131</v>
      </c>
      <c r="E14" s="35">
        <v>37</v>
      </c>
      <c r="F14" s="35">
        <v>25</v>
      </c>
      <c r="G14" s="35">
        <f>E14+F14</f>
        <v>62</v>
      </c>
      <c r="H14" s="89" t="s">
        <v>636</v>
      </c>
      <c r="I14" s="89" t="s">
        <v>636</v>
      </c>
      <c r="J14" s="89" t="s">
        <v>636</v>
      </c>
      <c r="K14" s="89" t="s">
        <v>636</v>
      </c>
      <c r="L14" s="89" t="s">
        <v>636</v>
      </c>
      <c r="M14" s="89" t="s">
        <v>636</v>
      </c>
      <c r="N14" s="89" t="s">
        <v>636</v>
      </c>
      <c r="O14" s="89" t="s">
        <v>636</v>
      </c>
      <c r="P14" s="227" t="s">
        <v>636</v>
      </c>
      <c r="Q14" s="554" t="s">
        <v>636</v>
      </c>
      <c r="R14" s="555" t="s">
        <v>636</v>
      </c>
      <c r="S14" s="556" t="s">
        <v>636</v>
      </c>
    </row>
    <row r="15" spans="1:19" s="70" customFormat="1" ht="19.5" customHeight="1" x14ac:dyDescent="0.15">
      <c r="A15" s="72" t="s">
        <v>791</v>
      </c>
      <c r="B15" s="35">
        <v>50</v>
      </c>
      <c r="C15" s="35">
        <v>6</v>
      </c>
      <c r="D15" s="35">
        <f>B15+C15</f>
        <v>56</v>
      </c>
      <c r="E15" s="35">
        <v>20</v>
      </c>
      <c r="F15" s="35">
        <v>5</v>
      </c>
      <c r="G15" s="35">
        <f>E15+F15</f>
        <v>25</v>
      </c>
      <c r="H15" s="89" t="s">
        <v>636</v>
      </c>
      <c r="I15" s="89" t="s">
        <v>636</v>
      </c>
      <c r="J15" s="89" t="s">
        <v>636</v>
      </c>
      <c r="K15" s="89" t="s">
        <v>636</v>
      </c>
      <c r="L15" s="89" t="s">
        <v>636</v>
      </c>
      <c r="M15" s="89" t="s">
        <v>636</v>
      </c>
      <c r="N15" s="89" t="s">
        <v>636</v>
      </c>
      <c r="O15" s="89" t="s">
        <v>636</v>
      </c>
      <c r="P15" s="227" t="s">
        <v>636</v>
      </c>
      <c r="Q15" s="554" t="s">
        <v>636</v>
      </c>
      <c r="R15" s="555" t="s">
        <v>636</v>
      </c>
      <c r="S15" s="556" t="s">
        <v>636</v>
      </c>
    </row>
    <row r="16" spans="1:19" s="70" customFormat="1" ht="19.5" customHeight="1" x14ac:dyDescent="0.15">
      <c r="A16" s="72" t="s">
        <v>642</v>
      </c>
      <c r="B16" s="89" t="s">
        <v>636</v>
      </c>
      <c r="C16" s="89" t="s">
        <v>636</v>
      </c>
      <c r="D16" s="89" t="s">
        <v>636</v>
      </c>
      <c r="E16" s="89" t="s">
        <v>636</v>
      </c>
      <c r="F16" s="89" t="s">
        <v>636</v>
      </c>
      <c r="G16" s="89" t="s">
        <v>636</v>
      </c>
      <c r="H16" s="89" t="s">
        <v>636</v>
      </c>
      <c r="I16" s="89" t="s">
        <v>636</v>
      </c>
      <c r="J16" s="89" t="s">
        <v>636</v>
      </c>
      <c r="K16" s="89" t="s">
        <v>636</v>
      </c>
      <c r="L16" s="89" t="s">
        <v>636</v>
      </c>
      <c r="M16" s="89" t="s">
        <v>636</v>
      </c>
      <c r="N16" s="89" t="s">
        <v>636</v>
      </c>
      <c r="O16" s="89" t="s">
        <v>636</v>
      </c>
      <c r="P16" s="227" t="s">
        <v>636</v>
      </c>
      <c r="Q16" s="554" t="s">
        <v>636</v>
      </c>
      <c r="R16" s="555" t="s">
        <v>636</v>
      </c>
      <c r="S16" s="556" t="s">
        <v>636</v>
      </c>
    </row>
    <row r="17" spans="1:19" s="70" customFormat="1" ht="19.5" customHeight="1" x14ac:dyDescent="0.15">
      <c r="A17" s="73" t="s">
        <v>643</v>
      </c>
      <c r="B17" s="40">
        <f>D17-C17</f>
        <v>17</v>
      </c>
      <c r="C17" s="40">
        <v>12</v>
      </c>
      <c r="D17" s="40">
        <v>29</v>
      </c>
      <c r="E17" s="40">
        <f>G17-F17</f>
        <v>19</v>
      </c>
      <c r="F17" s="40">
        <v>11</v>
      </c>
      <c r="G17" s="40">
        <v>30</v>
      </c>
      <c r="H17" s="40">
        <f>J17-I17</f>
        <v>20</v>
      </c>
      <c r="I17" s="40">
        <v>31</v>
      </c>
      <c r="J17" s="40">
        <v>51</v>
      </c>
      <c r="K17" s="40">
        <f>M17-L17</f>
        <v>23</v>
      </c>
      <c r="L17" s="40">
        <v>29</v>
      </c>
      <c r="M17" s="40">
        <v>52</v>
      </c>
      <c r="N17" s="40">
        <f>P17-O17</f>
        <v>8</v>
      </c>
      <c r="O17" s="40">
        <v>5</v>
      </c>
      <c r="P17" s="526">
        <v>13</v>
      </c>
      <c r="Q17" s="557">
        <f>S17-R17</f>
        <v>956</v>
      </c>
      <c r="R17" s="558">
        <f>SUM(O17,L17,I17,F17,C17,'102町民会館会場別使用状況（１）'!C89,'102町民会館会場別使用状況（１）'!F89,'102町民会館会場別使用状況（１）'!I89,'102町民会館会場別使用状況（１）'!L89,'102町民会館会場別使用状況（１）'!O89,'102町民会館会場別使用状況（１）'!R89,'102町民会館会場別使用状況（１）'!U89,'102町民会館会場別使用状況（１）'!X89,'102町民会館会場別使用状況（１）'!X48,'102町民会館会場別使用状況（１）'!U48,'102町民会館会場別使用状況（１）'!R48,'102町民会館会場別使用状況（１）'!O48,'102町民会館会場別使用状況（１）'!L48,'102町民会館会場別使用状況（１）'!I48,'102町民会館会場別使用状況（１）'!F48,'102町民会館会場別使用状況（１）'!C48)</f>
        <v>723</v>
      </c>
      <c r="S17" s="559">
        <f>SUM(P17,M17,J17,G17,D17,'102町民会館会場別使用状況（１）'!D89,'102町民会館会場別使用状況（１）'!G89,'102町民会館会場別使用状況（１）'!J89,'102町民会館会場別使用状況（１）'!M89,'102町民会館会場別使用状況（１）'!P89,'102町民会館会場別使用状況（１）'!S89,'102町民会館会場別使用状況（１）'!V89,'102町民会館会場別使用状況（１）'!Y89,'102町民会館会場別使用状況（１）'!Y48,'102町民会館会場別使用状況（１）'!V48,'102町民会館会場別使用状況（１）'!S48,'102町民会館会場別使用状況（１）'!P48,'102町民会館会場別使用状況（１）'!M48,'102町民会館会場別使用状況（１）'!J48,'102町民会館会場別使用状況（１）'!G48,'102町民会館会場別使用状況（１）'!D48)</f>
        <v>1679</v>
      </c>
    </row>
    <row r="18" spans="1:19" s="70" customFormat="1" ht="19.5" customHeight="1" x14ac:dyDescent="0.15">
      <c r="A18" s="73" t="s">
        <v>644</v>
      </c>
      <c r="B18" s="40">
        <f>D18-C18</f>
        <v>55</v>
      </c>
      <c r="C18" s="40">
        <v>42</v>
      </c>
      <c r="D18" s="40">
        <v>97</v>
      </c>
      <c r="E18" s="40">
        <f>G18-F18</f>
        <v>39</v>
      </c>
      <c r="F18" s="40">
        <v>38</v>
      </c>
      <c r="G18" s="40">
        <v>77</v>
      </c>
      <c r="H18" s="40">
        <f>J18-I18</f>
        <v>95</v>
      </c>
      <c r="I18" s="40">
        <v>93</v>
      </c>
      <c r="J18" s="40">
        <v>188</v>
      </c>
      <c r="K18" s="40">
        <f>M18-L18</f>
        <v>74</v>
      </c>
      <c r="L18" s="40">
        <v>86</v>
      </c>
      <c r="M18" s="40">
        <v>160</v>
      </c>
      <c r="N18" s="40">
        <f>P18-O18</f>
        <v>23</v>
      </c>
      <c r="O18" s="40">
        <v>11</v>
      </c>
      <c r="P18" s="526">
        <v>34</v>
      </c>
      <c r="Q18" s="557">
        <f>S18-R18</f>
        <v>1640</v>
      </c>
      <c r="R18" s="558">
        <f>SUM(O18,L18,I18,F18,C18,'102町民会館会場別使用状況（１）'!C90,'102町民会館会場別使用状況（１）'!F90,'102町民会館会場別使用状況（１）'!I90,'102町民会館会場別使用状況（１）'!L90,'102町民会館会場別使用状況（１）'!O90,'102町民会館会場別使用状況（１）'!R90,'102町民会館会場別使用状況（１）'!U90,'102町民会館会場別使用状況（１）'!X90,'102町民会館会場別使用状況（１）'!X49,'102町民会館会場別使用状況（１）'!U49,'102町民会館会場別使用状況（１）'!R49,'102町民会館会場別使用状況（１）'!O49,'102町民会館会場別使用状況（１）'!L49,'102町民会館会場別使用状況（１）'!I49,'102町民会館会場別使用状況（１）'!F49,'102町民会館会場別使用状況（１）'!C49)</f>
        <v>1291</v>
      </c>
      <c r="S18" s="559">
        <f>SUM(P18,M18,J18,G18,D18,'102町民会館会場別使用状況（１）'!D90,'102町民会館会場別使用状況（１）'!G90,'102町民会館会場別使用状況（１）'!J90,'102町民会館会場別使用状況（１）'!M90,'102町民会館会場別使用状況（１）'!P90,'102町民会館会場別使用状況（１）'!S90,'102町民会館会場別使用状況（１）'!V90,'102町民会館会場別使用状況（１）'!Y90,'102町民会館会場別使用状況（１）'!Y49,'102町民会館会場別使用状況（１）'!V49,'102町民会館会場別使用状況（１）'!S49,'102町民会館会場別使用状況（１）'!P49,'102町民会館会場別使用状況（１）'!M49,'102町民会館会場別使用状況（１）'!J49,'102町民会館会場別使用状況（１）'!G49,'102町民会館会場別使用状況（１）'!D49)</f>
        <v>2931</v>
      </c>
    </row>
    <row r="19" spans="1:19" s="70" customFormat="1" ht="19.5" customHeight="1" x14ac:dyDescent="0.15">
      <c r="A19" s="73" t="s">
        <v>627</v>
      </c>
      <c r="B19" s="40">
        <f>D19-C19</f>
        <v>39</v>
      </c>
      <c r="C19" s="40">
        <v>12</v>
      </c>
      <c r="D19" s="40">
        <v>51</v>
      </c>
      <c r="E19" s="40">
        <f>G19-F19</f>
        <v>22</v>
      </c>
      <c r="F19" s="40">
        <v>8</v>
      </c>
      <c r="G19" s="40">
        <v>30</v>
      </c>
      <c r="H19" s="40">
        <f>J19-I19</f>
        <v>114</v>
      </c>
      <c r="I19" s="40">
        <v>42</v>
      </c>
      <c r="J19" s="40">
        <v>156</v>
      </c>
      <c r="K19" s="40">
        <f>M19-L19</f>
        <v>65</v>
      </c>
      <c r="L19" s="40">
        <v>36</v>
      </c>
      <c r="M19" s="40">
        <v>101</v>
      </c>
      <c r="N19" s="40">
        <f>P19-O19</f>
        <v>8</v>
      </c>
      <c r="O19" s="40">
        <v>7</v>
      </c>
      <c r="P19" s="526">
        <v>15</v>
      </c>
      <c r="Q19" s="557">
        <f>S19-R19</f>
        <v>1288</v>
      </c>
      <c r="R19" s="558">
        <f>SUM(O19,L19,I19,F19,C19,'102町民会館会場別使用状況（１）'!C91,'102町民会館会場別使用状況（１）'!F91,'102町民会館会場別使用状況（１）'!I91,'102町民会館会場別使用状況（１）'!L91,'102町民会館会場別使用状況（１）'!O91,'102町民会館会場別使用状況（１）'!R91,'102町民会館会場別使用状況（１）'!U91,'102町民会館会場別使用状況（１）'!X91,'102町民会館会場別使用状況（１）'!X50,'102町民会館会場別使用状況（１）'!U50,'102町民会館会場別使用状況（１）'!R50,'102町民会館会場別使用状況（１）'!O50,'102町民会館会場別使用状況（１）'!L50,'102町民会館会場別使用状況（１）'!I50,'102町民会館会場別使用状況（１）'!F50,'102町民会館会場別使用状況（１）'!C50)</f>
        <v>983</v>
      </c>
      <c r="S19" s="559">
        <f>SUM(P19,M19,J19,G19,D19,'102町民会館会場別使用状況（１）'!D91,'102町民会館会場別使用状況（１）'!G91,'102町民会館会場別使用状況（１）'!J91,'102町民会館会場別使用状況（１）'!M91,'102町民会館会場別使用状況（１）'!P91,'102町民会館会場別使用状況（１）'!S91,'102町民会館会場別使用状況（１）'!V91,'102町民会館会場別使用状況（１）'!Y91,'102町民会館会場別使用状況（１）'!Y50,'102町民会館会場別使用状況（１）'!V50,'102町民会館会場別使用状況（１）'!S50,'102町民会館会場別使用状況（１）'!P50,'102町民会館会場別使用状況（１）'!M50,'102町民会館会場別使用状況（１）'!J50,'102町民会館会場別使用状況（１）'!G50,'102町民会館会場別使用状況（１）'!D50)</f>
        <v>2271</v>
      </c>
    </row>
    <row r="20" spans="1:19" s="70" customFormat="1" ht="19.5" customHeight="1" x14ac:dyDescent="0.15">
      <c r="A20" s="73" t="s">
        <v>792</v>
      </c>
      <c r="B20" s="40">
        <f>D20-C20</f>
        <v>49</v>
      </c>
      <c r="C20" s="40">
        <v>18</v>
      </c>
      <c r="D20" s="40">
        <v>67</v>
      </c>
      <c r="E20" s="40">
        <f>G20-F20</f>
        <v>23</v>
      </c>
      <c r="F20" s="40">
        <v>18</v>
      </c>
      <c r="G20" s="40">
        <v>41</v>
      </c>
      <c r="H20" s="40">
        <f>J20-I20</f>
        <v>147</v>
      </c>
      <c r="I20" s="40">
        <v>72</v>
      </c>
      <c r="J20" s="40">
        <v>219</v>
      </c>
      <c r="K20" s="40">
        <f>M20-L20</f>
        <v>96</v>
      </c>
      <c r="L20" s="40">
        <v>75</v>
      </c>
      <c r="M20" s="40">
        <v>171</v>
      </c>
      <c r="N20" s="40">
        <f>P20-O20</f>
        <v>7</v>
      </c>
      <c r="O20" s="40">
        <v>1</v>
      </c>
      <c r="P20" s="526">
        <v>8</v>
      </c>
      <c r="Q20" s="557">
        <f>S20-R20</f>
        <v>1699</v>
      </c>
      <c r="R20" s="558">
        <f>SUM(O20,L20,I20,F20,C20,'102町民会館会場別使用状況（１）'!C92,'102町民会館会場別使用状況（１）'!F92,'102町民会館会場別使用状況（１）'!I92,'102町民会館会場別使用状況（１）'!L92,'102町民会館会場別使用状況（１）'!O92,'102町民会館会場別使用状況（１）'!R92,'102町民会館会場別使用状況（１）'!U92,'102町民会館会場別使用状況（１）'!X92,'102町民会館会場別使用状況（１）'!X51,'102町民会館会場別使用状況（１）'!U51,'102町民会館会場別使用状況（１）'!R51,'102町民会館会場別使用状況（１）'!O51,'102町民会館会場別使用状況（１）'!L51,'102町民会館会場別使用状況（１）'!I51,'102町民会館会場別使用状況（１）'!F51,'102町民会館会場別使用状況（１）'!C51)</f>
        <v>1327</v>
      </c>
      <c r="S20" s="559">
        <f>SUM(P20,M20,J20,G20,D20,'102町民会館会場別使用状況（１）'!D92,'102町民会館会場別使用状況（１）'!G92,'102町民会館会場別使用状況（１）'!J92,'102町民会館会場別使用状況（１）'!M92,'102町民会館会場別使用状況（１）'!P92,'102町民会館会場別使用状況（１）'!S92,'102町民会館会場別使用状況（１）'!V92,'102町民会館会場別使用状況（１）'!Y92,'102町民会館会場別使用状況（１）'!Y51,'102町民会館会場別使用状況（１）'!V51,'102町民会館会場別使用状況（１）'!S51,'102町民会館会場別使用状況（１）'!P51,'102町民会館会場別使用状況（１）'!M51,'102町民会館会場別使用状況（１）'!J51,'102町民会館会場別使用状況（１）'!G51,'102町民会館会場別使用状況（１）'!D51)</f>
        <v>3026</v>
      </c>
    </row>
    <row r="21" spans="1:19" s="70" customFormat="1" ht="19.5" customHeight="1" thickBot="1" x14ac:dyDescent="0.2">
      <c r="A21" s="74" t="s">
        <v>793</v>
      </c>
      <c r="B21" s="560" t="s">
        <v>636</v>
      </c>
      <c r="C21" s="560" t="s">
        <v>636</v>
      </c>
      <c r="D21" s="527">
        <v>75</v>
      </c>
      <c r="E21" s="560" t="s">
        <v>636</v>
      </c>
      <c r="F21" s="560" t="s">
        <v>636</v>
      </c>
      <c r="G21" s="527">
        <v>47</v>
      </c>
      <c r="H21" s="560" t="s">
        <v>636</v>
      </c>
      <c r="I21" s="560" t="s">
        <v>636</v>
      </c>
      <c r="J21" s="527">
        <v>232</v>
      </c>
      <c r="K21" s="560" t="s">
        <v>636</v>
      </c>
      <c r="L21" s="560" t="s">
        <v>636</v>
      </c>
      <c r="M21" s="527">
        <v>199</v>
      </c>
      <c r="N21" s="560" t="s">
        <v>636</v>
      </c>
      <c r="O21" s="560" t="s">
        <v>636</v>
      </c>
      <c r="P21" s="528">
        <v>19</v>
      </c>
      <c r="Q21" s="561" t="s">
        <v>618</v>
      </c>
      <c r="R21" s="562" t="s">
        <v>618</v>
      </c>
      <c r="S21" s="563">
        <f>SUM(P21,M21,J21,G21,D21,'102町民会館会場別使用状況（１）'!D93,'102町民会館会場別使用状況（１）'!G93,'102町民会館会場別使用状況（１）'!J93,'102町民会館会場別使用状況（１）'!M93,'102町民会館会場別使用状況（１）'!P93,'102町民会館会場別使用状況（１）'!S93,'102町民会館会場別使用状況（１）'!V93,'102町民会館会場別使用状況（１）'!Y93,'102町民会館会場別使用状況（１）'!Y52,'102町民会館会場別使用状況（１）'!V52,'102町民会館会場別使用状況（１）'!S52,'102町民会館会場別使用状況（１）'!P52,'102町民会館会場別使用状況（１）'!M52,'102町民会館会場別使用状況（１）'!J52,'102町民会館会場別使用状況（１）'!G52,'102町民会館会場別使用状況（１）'!D52)</f>
        <v>3171</v>
      </c>
    </row>
  </sheetData>
  <mergeCells count="7">
    <mergeCell ref="N3:P3"/>
    <mergeCell ref="Q3:S3"/>
    <mergeCell ref="A1:H1"/>
    <mergeCell ref="B3:D3"/>
    <mergeCell ref="E3:G3"/>
    <mergeCell ref="H3:J3"/>
    <mergeCell ref="K3:M3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headerFooter>
    <oddFooter>&amp;C&amp;"ＭＳ 明朝,標準"- &amp;P -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zoomScaleNormal="100" zoomScaleSheetLayoutView="100" workbookViewId="0">
      <selection activeCell="L43" sqref="L43"/>
    </sheetView>
  </sheetViews>
  <sheetFormatPr defaultRowHeight="13.5" outlineLevelRow="1" x14ac:dyDescent="0.15"/>
  <cols>
    <col min="1" max="1" width="8.5" style="357" customWidth="1"/>
    <col min="2" max="2" width="5.75" style="357" customWidth="1"/>
    <col min="3" max="3" width="7.375" style="357" customWidth="1"/>
    <col min="4" max="4" width="4.625" style="357" customWidth="1"/>
    <col min="5" max="5" width="7.375" style="357" customWidth="1"/>
    <col min="6" max="6" width="6.875" style="357" customWidth="1"/>
    <col min="7" max="7" width="8.25" style="357" customWidth="1"/>
    <col min="8" max="8" width="6.875" style="357" customWidth="1"/>
    <col min="9" max="9" width="7.375" style="357" customWidth="1"/>
    <col min="10" max="10" width="4.625" style="357" customWidth="1"/>
    <col min="11" max="11" width="7.375" style="357" customWidth="1"/>
    <col min="12" max="12" width="4.625" style="357" customWidth="1"/>
    <col min="13" max="13" width="7.375" style="357" customWidth="1"/>
    <col min="14" max="14" width="7.5" style="357" customWidth="1"/>
    <col min="15" max="15" width="8.375" style="357" customWidth="1"/>
    <col min="16" max="16" width="7.5" style="357" customWidth="1"/>
    <col min="17" max="18" width="8.375" style="357" customWidth="1"/>
    <col min="19" max="19" width="9.5" style="357" customWidth="1"/>
    <col min="20" max="20" width="7.375" style="357" customWidth="1"/>
    <col min="21" max="21" width="9.625" style="357" customWidth="1"/>
    <col min="22" max="22" width="8.625" style="357" customWidth="1"/>
    <col min="23" max="23" width="11.125" style="357" customWidth="1"/>
  </cols>
  <sheetData>
    <row r="1" spans="1:23" s="70" customFormat="1" ht="22.5" customHeight="1" x14ac:dyDescent="0.15">
      <c r="A1" s="259" t="s">
        <v>1070</v>
      </c>
      <c r="B1" s="259"/>
      <c r="C1" s="259"/>
      <c r="D1" s="259"/>
      <c r="E1" s="259"/>
      <c r="F1" s="259"/>
      <c r="G1" s="259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70" customFormat="1" ht="22.5" customHeight="1" thickBot="1" x14ac:dyDescent="0.2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539"/>
      <c r="U2" s="539"/>
      <c r="V2" s="357"/>
      <c r="W2" s="357"/>
    </row>
    <row r="3" spans="1:23" s="70" customFormat="1" x14ac:dyDescent="0.15">
      <c r="A3" s="190"/>
      <c r="B3" s="564" t="s">
        <v>448</v>
      </c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6"/>
      <c r="T3" s="567"/>
      <c r="U3" s="567"/>
      <c r="V3" s="195"/>
      <c r="W3" s="357"/>
    </row>
    <row r="4" spans="1:23" s="70" customFormat="1" x14ac:dyDescent="0.15">
      <c r="A4" s="364" t="s">
        <v>380</v>
      </c>
      <c r="B4" s="273" t="s">
        <v>339</v>
      </c>
      <c r="C4" s="273"/>
      <c r="D4" s="273" t="s">
        <v>340</v>
      </c>
      <c r="E4" s="273"/>
      <c r="F4" s="273" t="s">
        <v>341</v>
      </c>
      <c r="G4" s="273"/>
      <c r="H4" s="273" t="s">
        <v>826</v>
      </c>
      <c r="I4" s="273"/>
      <c r="J4" s="273" t="s">
        <v>342</v>
      </c>
      <c r="K4" s="273"/>
      <c r="L4" s="273" t="s">
        <v>827</v>
      </c>
      <c r="M4" s="273"/>
      <c r="N4" s="273" t="s">
        <v>828</v>
      </c>
      <c r="O4" s="273"/>
      <c r="P4" s="273" t="s">
        <v>343</v>
      </c>
      <c r="Q4" s="273"/>
      <c r="R4" s="273" t="s">
        <v>829</v>
      </c>
      <c r="S4" s="568"/>
      <c r="T4" s="569"/>
      <c r="U4" s="569"/>
      <c r="V4" s="195"/>
      <c r="W4" s="357"/>
    </row>
    <row r="5" spans="1:23" s="70" customFormat="1" x14ac:dyDescent="0.15">
      <c r="A5" s="196"/>
      <c r="B5" s="570" t="s">
        <v>338</v>
      </c>
      <c r="C5" s="243" t="s">
        <v>830</v>
      </c>
      <c r="D5" s="570" t="s">
        <v>338</v>
      </c>
      <c r="E5" s="243" t="s">
        <v>344</v>
      </c>
      <c r="F5" s="243" t="s">
        <v>338</v>
      </c>
      <c r="G5" s="243" t="s">
        <v>831</v>
      </c>
      <c r="H5" s="243" t="s">
        <v>338</v>
      </c>
      <c r="I5" s="243" t="s">
        <v>832</v>
      </c>
      <c r="J5" s="570" t="s">
        <v>833</v>
      </c>
      <c r="K5" s="243" t="s">
        <v>344</v>
      </c>
      <c r="L5" s="570" t="s">
        <v>338</v>
      </c>
      <c r="M5" s="243" t="s">
        <v>344</v>
      </c>
      <c r="N5" s="243" t="s">
        <v>338</v>
      </c>
      <c r="O5" s="243" t="s">
        <v>344</v>
      </c>
      <c r="P5" s="243" t="s">
        <v>338</v>
      </c>
      <c r="Q5" s="243" t="s">
        <v>832</v>
      </c>
      <c r="R5" s="243" t="s">
        <v>834</v>
      </c>
      <c r="S5" s="197" t="s">
        <v>832</v>
      </c>
      <c r="T5" s="571"/>
      <c r="U5" s="571"/>
      <c r="V5" s="195"/>
      <c r="W5" s="357"/>
    </row>
    <row r="6" spans="1:23" s="70" customFormat="1" ht="7.5" customHeight="1" x14ac:dyDescent="0.15">
      <c r="A6" s="199"/>
      <c r="B6" s="180" t="s">
        <v>334</v>
      </c>
      <c r="C6" s="180" t="s">
        <v>621</v>
      </c>
      <c r="D6" s="180" t="s">
        <v>1080</v>
      </c>
      <c r="E6" s="180" t="s">
        <v>621</v>
      </c>
      <c r="F6" s="180" t="s">
        <v>1080</v>
      </c>
      <c r="G6" s="180" t="s">
        <v>621</v>
      </c>
      <c r="H6" s="180" t="s">
        <v>1080</v>
      </c>
      <c r="I6" s="180" t="s">
        <v>621</v>
      </c>
      <c r="J6" s="180" t="s">
        <v>1080</v>
      </c>
      <c r="K6" s="180" t="s">
        <v>621</v>
      </c>
      <c r="L6" s="180" t="s">
        <v>1080</v>
      </c>
      <c r="M6" s="180" t="s">
        <v>1082</v>
      </c>
      <c r="N6" s="180" t="s">
        <v>1083</v>
      </c>
      <c r="O6" s="180" t="s">
        <v>620</v>
      </c>
      <c r="P6" s="180" t="s">
        <v>1080</v>
      </c>
      <c r="Q6" s="180" t="s">
        <v>620</v>
      </c>
      <c r="R6" s="180" t="s">
        <v>1084</v>
      </c>
      <c r="S6" s="181" t="s">
        <v>1085</v>
      </c>
      <c r="T6" s="425"/>
      <c r="U6" s="425"/>
      <c r="V6" s="195"/>
      <c r="W6" s="357"/>
    </row>
    <row r="7" spans="1:23" s="70" customFormat="1" ht="15.75" hidden="1" customHeight="1" outlineLevel="1" x14ac:dyDescent="0.15">
      <c r="A7" s="572" t="s">
        <v>447</v>
      </c>
      <c r="B7" s="573">
        <v>22</v>
      </c>
      <c r="C7" s="573">
        <v>4146</v>
      </c>
      <c r="D7" s="573">
        <v>10</v>
      </c>
      <c r="E7" s="573">
        <v>1680</v>
      </c>
      <c r="F7" s="573">
        <v>522</v>
      </c>
      <c r="G7" s="573">
        <v>21347</v>
      </c>
      <c r="H7" s="573">
        <v>40</v>
      </c>
      <c r="I7" s="573">
        <v>13601</v>
      </c>
      <c r="J7" s="573">
        <v>145</v>
      </c>
      <c r="K7" s="573">
        <v>28884</v>
      </c>
      <c r="L7" s="573">
        <v>9</v>
      </c>
      <c r="M7" s="573">
        <v>1210</v>
      </c>
      <c r="N7" s="573">
        <v>197</v>
      </c>
      <c r="O7" s="573">
        <v>21796</v>
      </c>
      <c r="P7" s="573">
        <v>219</v>
      </c>
      <c r="Q7" s="573">
        <v>17829</v>
      </c>
      <c r="R7" s="573">
        <v>1164</v>
      </c>
      <c r="S7" s="574">
        <v>110493</v>
      </c>
      <c r="T7" s="575"/>
      <c r="U7" s="575"/>
      <c r="V7" s="195"/>
      <c r="W7" s="357"/>
    </row>
    <row r="8" spans="1:23" s="70" customFormat="1" ht="22.5" hidden="1" customHeight="1" outlineLevel="1" x14ac:dyDescent="0.15">
      <c r="A8" s="576" t="s">
        <v>835</v>
      </c>
      <c r="B8" s="577">
        <v>19</v>
      </c>
      <c r="C8" s="577">
        <v>3056</v>
      </c>
      <c r="D8" s="577">
        <v>65</v>
      </c>
      <c r="E8" s="577">
        <v>5352</v>
      </c>
      <c r="F8" s="577">
        <v>445</v>
      </c>
      <c r="G8" s="577">
        <v>15379</v>
      </c>
      <c r="H8" s="577">
        <v>80</v>
      </c>
      <c r="I8" s="577">
        <v>16666</v>
      </c>
      <c r="J8" s="577">
        <v>122</v>
      </c>
      <c r="K8" s="577">
        <v>24423</v>
      </c>
      <c r="L8" s="577">
        <v>10</v>
      </c>
      <c r="M8" s="577">
        <v>1723</v>
      </c>
      <c r="N8" s="577">
        <v>207</v>
      </c>
      <c r="O8" s="577">
        <v>11787</v>
      </c>
      <c r="P8" s="577">
        <v>397</v>
      </c>
      <c r="Q8" s="577">
        <v>29600</v>
      </c>
      <c r="R8" s="577">
        <v>1345</v>
      </c>
      <c r="S8" s="578">
        <v>107986</v>
      </c>
      <c r="T8" s="575"/>
      <c r="U8" s="575"/>
      <c r="V8" s="195"/>
      <c r="W8" s="357"/>
    </row>
    <row r="9" spans="1:23" s="70" customFormat="1" ht="22.5" hidden="1" customHeight="1" outlineLevel="1" x14ac:dyDescent="0.15">
      <c r="A9" s="576" t="s">
        <v>200</v>
      </c>
      <c r="B9" s="577">
        <v>30</v>
      </c>
      <c r="C9" s="577">
        <v>5310</v>
      </c>
      <c r="D9" s="577">
        <v>49</v>
      </c>
      <c r="E9" s="577">
        <v>4631</v>
      </c>
      <c r="F9" s="577">
        <v>377</v>
      </c>
      <c r="G9" s="577">
        <v>8716</v>
      </c>
      <c r="H9" s="577">
        <v>113</v>
      </c>
      <c r="I9" s="577">
        <v>18682</v>
      </c>
      <c r="J9" s="577">
        <v>104</v>
      </c>
      <c r="K9" s="577">
        <v>20055</v>
      </c>
      <c r="L9" s="577">
        <v>0</v>
      </c>
      <c r="M9" s="577">
        <v>0</v>
      </c>
      <c r="N9" s="577">
        <v>213</v>
      </c>
      <c r="O9" s="577">
        <v>12400</v>
      </c>
      <c r="P9" s="577">
        <v>495</v>
      </c>
      <c r="Q9" s="577">
        <v>38881</v>
      </c>
      <c r="R9" s="577">
        <v>1381</v>
      </c>
      <c r="S9" s="578">
        <v>108675</v>
      </c>
      <c r="T9" s="575"/>
      <c r="U9" s="575"/>
      <c r="V9" s="195"/>
      <c r="W9" s="357"/>
    </row>
    <row r="10" spans="1:23" s="70" customFormat="1" ht="22.5" hidden="1" customHeight="1" outlineLevel="1" x14ac:dyDescent="0.15">
      <c r="A10" s="576" t="s">
        <v>201</v>
      </c>
      <c r="B10" s="577">
        <v>11</v>
      </c>
      <c r="C10" s="577">
        <v>2118</v>
      </c>
      <c r="D10" s="577">
        <v>59</v>
      </c>
      <c r="E10" s="577">
        <v>6263</v>
      </c>
      <c r="F10" s="577">
        <v>295</v>
      </c>
      <c r="G10" s="577">
        <v>5544</v>
      </c>
      <c r="H10" s="577">
        <v>133</v>
      </c>
      <c r="I10" s="577">
        <v>22389</v>
      </c>
      <c r="J10" s="577">
        <v>83</v>
      </c>
      <c r="K10" s="577">
        <v>19903</v>
      </c>
      <c r="L10" s="577">
        <v>11</v>
      </c>
      <c r="M10" s="577">
        <v>2100</v>
      </c>
      <c r="N10" s="577">
        <v>150</v>
      </c>
      <c r="O10" s="577">
        <v>10072</v>
      </c>
      <c r="P10" s="577">
        <v>652</v>
      </c>
      <c r="Q10" s="577">
        <v>42376</v>
      </c>
      <c r="R10" s="577">
        <v>1394</v>
      </c>
      <c r="S10" s="578">
        <v>110765</v>
      </c>
      <c r="T10" s="575"/>
      <c r="U10" s="575"/>
      <c r="V10" s="195"/>
      <c r="W10" s="357"/>
    </row>
    <row r="11" spans="1:23" s="70" customFormat="1" ht="22.5" hidden="1" customHeight="1" outlineLevel="1" x14ac:dyDescent="0.15">
      <c r="A11" s="576" t="s">
        <v>202</v>
      </c>
      <c r="B11" s="577">
        <v>26</v>
      </c>
      <c r="C11" s="577">
        <v>2799</v>
      </c>
      <c r="D11" s="577">
        <v>92</v>
      </c>
      <c r="E11" s="577">
        <v>10046</v>
      </c>
      <c r="F11" s="577">
        <v>547</v>
      </c>
      <c r="G11" s="577">
        <v>16410</v>
      </c>
      <c r="H11" s="577">
        <v>112</v>
      </c>
      <c r="I11" s="577">
        <v>23202</v>
      </c>
      <c r="J11" s="577">
        <v>92</v>
      </c>
      <c r="K11" s="577">
        <v>19202</v>
      </c>
      <c r="L11" s="577">
        <v>20</v>
      </c>
      <c r="M11" s="577">
        <v>3200</v>
      </c>
      <c r="N11" s="577">
        <v>195</v>
      </c>
      <c r="O11" s="577">
        <v>19765</v>
      </c>
      <c r="P11" s="577">
        <v>430</v>
      </c>
      <c r="Q11" s="577">
        <v>29821</v>
      </c>
      <c r="R11" s="577">
        <v>1514</v>
      </c>
      <c r="S11" s="578">
        <v>124445</v>
      </c>
      <c r="T11" s="575"/>
      <c r="U11" s="575"/>
      <c r="V11" s="195"/>
      <c r="W11" s="357"/>
    </row>
    <row r="12" spans="1:23" s="70" customFormat="1" ht="22.5" hidden="1" customHeight="1" outlineLevel="1" x14ac:dyDescent="0.15">
      <c r="A12" s="576" t="s">
        <v>203</v>
      </c>
      <c r="B12" s="577">
        <v>20</v>
      </c>
      <c r="C12" s="577">
        <v>3274</v>
      </c>
      <c r="D12" s="577">
        <v>66</v>
      </c>
      <c r="E12" s="577">
        <v>5748</v>
      </c>
      <c r="F12" s="577">
        <v>576</v>
      </c>
      <c r="G12" s="577">
        <v>15089</v>
      </c>
      <c r="H12" s="577">
        <v>157</v>
      </c>
      <c r="I12" s="577">
        <v>20700</v>
      </c>
      <c r="J12" s="577">
        <v>90</v>
      </c>
      <c r="K12" s="577">
        <v>19696</v>
      </c>
      <c r="L12" s="577">
        <v>13</v>
      </c>
      <c r="M12" s="577">
        <v>2777</v>
      </c>
      <c r="N12" s="577">
        <v>361</v>
      </c>
      <c r="O12" s="577">
        <v>29276</v>
      </c>
      <c r="P12" s="577">
        <v>437</v>
      </c>
      <c r="Q12" s="577">
        <v>36476</v>
      </c>
      <c r="R12" s="577">
        <v>1720</v>
      </c>
      <c r="S12" s="578">
        <v>133036</v>
      </c>
      <c r="T12" s="575"/>
      <c r="U12" s="575"/>
      <c r="V12" s="195"/>
      <c r="W12" s="357"/>
    </row>
    <row r="13" spans="1:23" s="70" customFormat="1" ht="22.5" hidden="1" customHeight="1" outlineLevel="1" x14ac:dyDescent="0.15">
      <c r="A13" s="576" t="s">
        <v>204</v>
      </c>
      <c r="B13" s="577">
        <v>20</v>
      </c>
      <c r="C13" s="577">
        <v>3573</v>
      </c>
      <c r="D13" s="577">
        <v>36</v>
      </c>
      <c r="E13" s="577">
        <v>3169</v>
      </c>
      <c r="F13" s="577">
        <v>396</v>
      </c>
      <c r="G13" s="577">
        <v>8812</v>
      </c>
      <c r="H13" s="577">
        <v>135</v>
      </c>
      <c r="I13" s="577">
        <v>23406</v>
      </c>
      <c r="J13" s="577">
        <v>76</v>
      </c>
      <c r="K13" s="577">
        <v>16638</v>
      </c>
      <c r="L13" s="577">
        <v>17</v>
      </c>
      <c r="M13" s="577">
        <v>3462</v>
      </c>
      <c r="N13" s="577">
        <v>487</v>
      </c>
      <c r="O13" s="577">
        <v>25726</v>
      </c>
      <c r="P13" s="577">
        <v>395</v>
      </c>
      <c r="Q13" s="577">
        <v>45002</v>
      </c>
      <c r="R13" s="577">
        <v>1562</v>
      </c>
      <c r="S13" s="578">
        <v>129788</v>
      </c>
      <c r="T13" s="575"/>
      <c r="U13" s="575"/>
      <c r="V13" s="195"/>
      <c r="W13" s="357"/>
    </row>
    <row r="14" spans="1:23" s="70" customFormat="1" ht="22.5" hidden="1" customHeight="1" outlineLevel="1" x14ac:dyDescent="0.15">
      <c r="A14" s="576" t="s">
        <v>205</v>
      </c>
      <c r="B14" s="577">
        <v>22</v>
      </c>
      <c r="C14" s="577">
        <v>4284</v>
      </c>
      <c r="D14" s="577">
        <v>29</v>
      </c>
      <c r="E14" s="577">
        <v>3848</v>
      </c>
      <c r="F14" s="577">
        <v>384</v>
      </c>
      <c r="G14" s="577">
        <v>8502</v>
      </c>
      <c r="H14" s="577">
        <v>143</v>
      </c>
      <c r="I14" s="577">
        <v>30247</v>
      </c>
      <c r="J14" s="577">
        <v>69</v>
      </c>
      <c r="K14" s="577">
        <v>16416</v>
      </c>
      <c r="L14" s="577">
        <v>19</v>
      </c>
      <c r="M14" s="577">
        <v>4210</v>
      </c>
      <c r="N14" s="577">
        <v>605</v>
      </c>
      <c r="O14" s="577">
        <v>31956</v>
      </c>
      <c r="P14" s="577">
        <v>438</v>
      </c>
      <c r="Q14" s="577">
        <v>43054</v>
      </c>
      <c r="R14" s="577">
        <v>1709</v>
      </c>
      <c r="S14" s="578">
        <v>142517</v>
      </c>
      <c r="T14" s="575"/>
      <c r="U14" s="575"/>
      <c r="V14" s="195"/>
      <c r="W14" s="357"/>
    </row>
    <row r="15" spans="1:23" s="70" customFormat="1" ht="22.5" hidden="1" customHeight="1" outlineLevel="1" x14ac:dyDescent="0.15">
      <c r="A15" s="576" t="s">
        <v>206</v>
      </c>
      <c r="B15" s="577">
        <v>17</v>
      </c>
      <c r="C15" s="577">
        <v>2146</v>
      </c>
      <c r="D15" s="577">
        <v>23</v>
      </c>
      <c r="E15" s="577">
        <v>3590</v>
      </c>
      <c r="F15" s="577">
        <v>378</v>
      </c>
      <c r="G15" s="577">
        <v>8599</v>
      </c>
      <c r="H15" s="577">
        <v>133</v>
      </c>
      <c r="I15" s="577">
        <v>36264</v>
      </c>
      <c r="J15" s="577">
        <v>47</v>
      </c>
      <c r="K15" s="577">
        <v>11050</v>
      </c>
      <c r="L15" s="577">
        <v>15</v>
      </c>
      <c r="M15" s="577">
        <v>3461</v>
      </c>
      <c r="N15" s="577">
        <v>635</v>
      </c>
      <c r="O15" s="577">
        <v>37250</v>
      </c>
      <c r="P15" s="577">
        <v>397</v>
      </c>
      <c r="Q15" s="577">
        <v>36061</v>
      </c>
      <c r="R15" s="577">
        <v>1645</v>
      </c>
      <c r="S15" s="578">
        <v>138421</v>
      </c>
      <c r="T15" s="575"/>
      <c r="U15" s="575"/>
      <c r="V15" s="195"/>
      <c r="W15" s="357"/>
    </row>
    <row r="16" spans="1:23" s="70" customFormat="1" ht="22.5" hidden="1" customHeight="1" outlineLevel="1" x14ac:dyDescent="0.15">
      <c r="A16" s="576" t="s">
        <v>207</v>
      </c>
      <c r="B16" s="577">
        <v>18</v>
      </c>
      <c r="C16" s="577">
        <v>1731</v>
      </c>
      <c r="D16" s="577">
        <v>32</v>
      </c>
      <c r="E16" s="577">
        <v>3097</v>
      </c>
      <c r="F16" s="577">
        <v>386</v>
      </c>
      <c r="G16" s="577">
        <v>8370</v>
      </c>
      <c r="H16" s="577">
        <v>110</v>
      </c>
      <c r="I16" s="577">
        <v>47640</v>
      </c>
      <c r="J16" s="577">
        <v>48</v>
      </c>
      <c r="K16" s="577">
        <v>10672</v>
      </c>
      <c r="L16" s="577">
        <v>17</v>
      </c>
      <c r="M16" s="577">
        <v>4611</v>
      </c>
      <c r="N16" s="577">
        <v>587</v>
      </c>
      <c r="O16" s="577">
        <v>38397</v>
      </c>
      <c r="P16" s="577">
        <v>377</v>
      </c>
      <c r="Q16" s="577">
        <v>33139</v>
      </c>
      <c r="R16" s="577">
        <v>1575</v>
      </c>
      <c r="S16" s="578">
        <v>147657</v>
      </c>
      <c r="T16" s="575"/>
      <c r="U16" s="575"/>
      <c r="V16" s="195"/>
      <c r="W16" s="357"/>
    </row>
    <row r="17" spans="1:23" s="70" customFormat="1" ht="22.5" hidden="1" customHeight="1" outlineLevel="1" x14ac:dyDescent="0.15">
      <c r="A17" s="576" t="s">
        <v>208</v>
      </c>
      <c r="B17" s="577">
        <v>18</v>
      </c>
      <c r="C17" s="577">
        <v>1447</v>
      </c>
      <c r="D17" s="577">
        <v>16</v>
      </c>
      <c r="E17" s="577">
        <v>2142</v>
      </c>
      <c r="F17" s="577">
        <v>455</v>
      </c>
      <c r="G17" s="577">
        <v>9257</v>
      </c>
      <c r="H17" s="577">
        <v>107</v>
      </c>
      <c r="I17" s="577">
        <v>32760</v>
      </c>
      <c r="J17" s="577">
        <v>35</v>
      </c>
      <c r="K17" s="577">
        <v>8677</v>
      </c>
      <c r="L17" s="577">
        <v>12</v>
      </c>
      <c r="M17" s="577">
        <v>4325</v>
      </c>
      <c r="N17" s="577">
        <v>595</v>
      </c>
      <c r="O17" s="577">
        <v>37409</v>
      </c>
      <c r="P17" s="577">
        <v>447</v>
      </c>
      <c r="Q17" s="577">
        <v>42356</v>
      </c>
      <c r="R17" s="577">
        <v>1685</v>
      </c>
      <c r="S17" s="578">
        <v>138373</v>
      </c>
      <c r="T17" s="575"/>
      <c r="U17" s="575"/>
      <c r="V17" s="195"/>
      <c r="W17" s="357"/>
    </row>
    <row r="18" spans="1:23" s="70" customFormat="1" ht="22.5" hidden="1" customHeight="1" outlineLevel="1" x14ac:dyDescent="0.15">
      <c r="A18" s="576" t="s">
        <v>209</v>
      </c>
      <c r="B18" s="577">
        <v>58</v>
      </c>
      <c r="C18" s="577">
        <v>3226</v>
      </c>
      <c r="D18" s="577">
        <v>17</v>
      </c>
      <c r="E18" s="577">
        <v>1538</v>
      </c>
      <c r="F18" s="577">
        <v>493</v>
      </c>
      <c r="G18" s="577">
        <v>9481</v>
      </c>
      <c r="H18" s="577">
        <v>357</v>
      </c>
      <c r="I18" s="577">
        <v>33955</v>
      </c>
      <c r="J18" s="577">
        <v>115</v>
      </c>
      <c r="K18" s="577">
        <v>5842</v>
      </c>
      <c r="L18" s="577">
        <v>30</v>
      </c>
      <c r="M18" s="577">
        <v>4565</v>
      </c>
      <c r="N18" s="577">
        <v>863</v>
      </c>
      <c r="O18" s="577">
        <v>39768</v>
      </c>
      <c r="P18" s="577">
        <v>848</v>
      </c>
      <c r="Q18" s="577">
        <v>49195</v>
      </c>
      <c r="R18" s="577">
        <v>2781</v>
      </c>
      <c r="S18" s="578">
        <v>147570</v>
      </c>
      <c r="T18" s="575"/>
      <c r="U18" s="575"/>
      <c r="V18" s="195"/>
      <c r="W18" s="357"/>
    </row>
    <row r="19" spans="1:23" s="70" customFormat="1" ht="22.5" hidden="1" customHeight="1" outlineLevel="1" x14ac:dyDescent="0.15">
      <c r="A19" s="576" t="s">
        <v>210</v>
      </c>
      <c r="B19" s="577">
        <v>45</v>
      </c>
      <c r="C19" s="577">
        <v>1758</v>
      </c>
      <c r="D19" s="577">
        <v>11</v>
      </c>
      <c r="E19" s="577">
        <v>1184</v>
      </c>
      <c r="F19" s="577">
        <v>424</v>
      </c>
      <c r="G19" s="577">
        <v>10855</v>
      </c>
      <c r="H19" s="577">
        <v>427</v>
      </c>
      <c r="I19" s="577">
        <v>35754</v>
      </c>
      <c r="J19" s="577">
        <v>81</v>
      </c>
      <c r="K19" s="577">
        <v>4379</v>
      </c>
      <c r="L19" s="577">
        <v>35</v>
      </c>
      <c r="M19" s="577">
        <v>5790</v>
      </c>
      <c r="N19" s="577">
        <v>943</v>
      </c>
      <c r="O19" s="577">
        <v>38468</v>
      </c>
      <c r="P19" s="577">
        <v>663</v>
      </c>
      <c r="Q19" s="577">
        <v>32320</v>
      </c>
      <c r="R19" s="577">
        <v>2629</v>
      </c>
      <c r="S19" s="578">
        <v>130508</v>
      </c>
      <c r="T19" s="575"/>
      <c r="U19" s="575"/>
      <c r="V19" s="195"/>
      <c r="W19" s="357"/>
    </row>
    <row r="20" spans="1:23" s="70" customFormat="1" ht="22.5" hidden="1" customHeight="1" outlineLevel="1" x14ac:dyDescent="0.15">
      <c r="A20" s="576" t="s">
        <v>421</v>
      </c>
      <c r="B20" s="577">
        <v>29</v>
      </c>
      <c r="C20" s="577">
        <v>1581</v>
      </c>
      <c r="D20" s="577">
        <v>38</v>
      </c>
      <c r="E20" s="577">
        <v>4179</v>
      </c>
      <c r="F20" s="577">
        <v>446</v>
      </c>
      <c r="G20" s="577">
        <v>9386</v>
      </c>
      <c r="H20" s="577">
        <v>383</v>
      </c>
      <c r="I20" s="577">
        <v>23435</v>
      </c>
      <c r="J20" s="577">
        <v>116</v>
      </c>
      <c r="K20" s="577">
        <v>5870</v>
      </c>
      <c r="L20" s="577">
        <v>26</v>
      </c>
      <c r="M20" s="577">
        <v>5501</v>
      </c>
      <c r="N20" s="577">
        <v>994</v>
      </c>
      <c r="O20" s="577">
        <v>39544</v>
      </c>
      <c r="P20" s="577">
        <v>768</v>
      </c>
      <c r="Q20" s="577">
        <v>36806</v>
      </c>
      <c r="R20" s="577">
        <v>2800</v>
      </c>
      <c r="S20" s="578">
        <v>126302</v>
      </c>
      <c r="T20" s="575"/>
      <c r="U20" s="575"/>
      <c r="V20" s="195"/>
      <c r="W20" s="357"/>
    </row>
    <row r="21" spans="1:23" s="70" customFormat="1" ht="22.5" hidden="1" customHeight="1" outlineLevel="1" x14ac:dyDescent="0.15">
      <c r="A21" s="576" t="s">
        <v>211</v>
      </c>
      <c r="B21" s="577">
        <v>35</v>
      </c>
      <c r="C21" s="577">
        <v>1392</v>
      </c>
      <c r="D21" s="577">
        <v>40</v>
      </c>
      <c r="E21" s="577">
        <v>3108</v>
      </c>
      <c r="F21" s="577">
        <v>450</v>
      </c>
      <c r="G21" s="577">
        <v>8556</v>
      </c>
      <c r="H21" s="577">
        <v>357</v>
      </c>
      <c r="I21" s="577">
        <v>19339</v>
      </c>
      <c r="J21" s="577">
        <v>20</v>
      </c>
      <c r="K21" s="577">
        <v>2513</v>
      </c>
      <c r="L21" s="577">
        <v>36</v>
      </c>
      <c r="M21" s="577">
        <v>8628</v>
      </c>
      <c r="N21" s="577">
        <v>986</v>
      </c>
      <c r="O21" s="577">
        <v>40318</v>
      </c>
      <c r="P21" s="577">
        <v>789</v>
      </c>
      <c r="Q21" s="577">
        <v>36564</v>
      </c>
      <c r="R21" s="577">
        <v>2713</v>
      </c>
      <c r="S21" s="578">
        <v>120418</v>
      </c>
      <c r="T21" s="575"/>
      <c r="U21" s="575"/>
      <c r="V21" s="195"/>
      <c r="W21" s="357"/>
    </row>
    <row r="22" spans="1:23" s="70" customFormat="1" ht="22.5" hidden="1" customHeight="1" outlineLevel="1" x14ac:dyDescent="0.15">
      <c r="A22" s="576" t="s">
        <v>212</v>
      </c>
      <c r="B22" s="577">
        <v>37</v>
      </c>
      <c r="C22" s="577">
        <v>1955</v>
      </c>
      <c r="D22" s="577">
        <v>15</v>
      </c>
      <c r="E22" s="577">
        <v>1216</v>
      </c>
      <c r="F22" s="577">
        <v>399</v>
      </c>
      <c r="G22" s="577">
        <v>7894</v>
      </c>
      <c r="H22" s="577">
        <v>308</v>
      </c>
      <c r="I22" s="577">
        <v>14296</v>
      </c>
      <c r="J22" s="577">
        <v>13</v>
      </c>
      <c r="K22" s="577">
        <v>3427</v>
      </c>
      <c r="L22" s="577">
        <v>36</v>
      </c>
      <c r="M22" s="577">
        <v>6853</v>
      </c>
      <c r="N22" s="577">
        <v>1006</v>
      </c>
      <c r="O22" s="577">
        <v>38931</v>
      </c>
      <c r="P22" s="577">
        <v>921</v>
      </c>
      <c r="Q22" s="577">
        <v>45126</v>
      </c>
      <c r="R22" s="577">
        <v>2735</v>
      </c>
      <c r="S22" s="578">
        <v>119698</v>
      </c>
      <c r="T22" s="575"/>
      <c r="U22" s="575"/>
      <c r="V22" s="195"/>
      <c r="W22" s="357"/>
    </row>
    <row r="23" spans="1:23" s="70" customFormat="1" ht="22.5" hidden="1" customHeight="1" outlineLevel="1" x14ac:dyDescent="0.15">
      <c r="A23" s="576" t="s">
        <v>213</v>
      </c>
      <c r="B23" s="577">
        <v>40</v>
      </c>
      <c r="C23" s="577">
        <v>1848</v>
      </c>
      <c r="D23" s="577">
        <v>15</v>
      </c>
      <c r="E23" s="577">
        <v>1011</v>
      </c>
      <c r="F23" s="577">
        <v>357</v>
      </c>
      <c r="G23" s="577">
        <v>7848</v>
      </c>
      <c r="H23" s="577">
        <v>301</v>
      </c>
      <c r="I23" s="577">
        <v>11890</v>
      </c>
      <c r="J23" s="577">
        <v>9</v>
      </c>
      <c r="K23" s="577">
        <v>2555</v>
      </c>
      <c r="L23" s="577">
        <v>35</v>
      </c>
      <c r="M23" s="577">
        <v>6609</v>
      </c>
      <c r="N23" s="577">
        <v>826</v>
      </c>
      <c r="O23" s="577">
        <v>36013</v>
      </c>
      <c r="P23" s="577">
        <v>828</v>
      </c>
      <c r="Q23" s="577">
        <v>30947</v>
      </c>
      <c r="R23" s="577">
        <v>2411</v>
      </c>
      <c r="S23" s="578">
        <v>98721</v>
      </c>
      <c r="T23" s="575"/>
      <c r="U23" s="575"/>
      <c r="V23" s="195"/>
      <c r="W23" s="357"/>
    </row>
    <row r="24" spans="1:23" s="70" customFormat="1" ht="22.5" hidden="1" customHeight="1" outlineLevel="1" x14ac:dyDescent="0.15">
      <c r="A24" s="576" t="s">
        <v>214</v>
      </c>
      <c r="B24" s="577">
        <v>42</v>
      </c>
      <c r="C24" s="577">
        <v>3359</v>
      </c>
      <c r="D24" s="577">
        <v>13</v>
      </c>
      <c r="E24" s="577">
        <v>1819</v>
      </c>
      <c r="F24" s="577">
        <v>397</v>
      </c>
      <c r="G24" s="577">
        <v>8170</v>
      </c>
      <c r="H24" s="577">
        <v>403</v>
      </c>
      <c r="I24" s="577">
        <v>14955</v>
      </c>
      <c r="J24" s="577">
        <v>12</v>
      </c>
      <c r="K24" s="577">
        <v>3045</v>
      </c>
      <c r="L24" s="577">
        <v>31</v>
      </c>
      <c r="M24" s="577">
        <v>5887</v>
      </c>
      <c r="N24" s="577">
        <v>1003</v>
      </c>
      <c r="O24" s="577">
        <v>37065</v>
      </c>
      <c r="P24" s="577">
        <v>892</v>
      </c>
      <c r="Q24" s="577">
        <v>31111</v>
      </c>
      <c r="R24" s="577">
        <v>2793</v>
      </c>
      <c r="S24" s="578">
        <v>105411</v>
      </c>
      <c r="T24" s="575"/>
      <c r="U24" s="575"/>
      <c r="V24" s="195"/>
      <c r="W24" s="357"/>
    </row>
    <row r="25" spans="1:23" s="70" customFormat="1" ht="22.5" hidden="1" customHeight="1" outlineLevel="1" x14ac:dyDescent="0.15">
      <c r="A25" s="576" t="s">
        <v>215</v>
      </c>
      <c r="B25" s="577">
        <v>27</v>
      </c>
      <c r="C25" s="577">
        <v>1720</v>
      </c>
      <c r="D25" s="577">
        <v>5</v>
      </c>
      <c r="E25" s="577">
        <v>550</v>
      </c>
      <c r="F25" s="577">
        <v>396</v>
      </c>
      <c r="G25" s="577">
        <v>7589</v>
      </c>
      <c r="H25" s="577">
        <v>391</v>
      </c>
      <c r="I25" s="577">
        <v>16906</v>
      </c>
      <c r="J25" s="577">
        <v>9</v>
      </c>
      <c r="K25" s="577">
        <v>2169</v>
      </c>
      <c r="L25" s="577">
        <v>28</v>
      </c>
      <c r="M25" s="577">
        <v>5989</v>
      </c>
      <c r="N25" s="577">
        <v>1005</v>
      </c>
      <c r="O25" s="577">
        <v>36860</v>
      </c>
      <c r="P25" s="577">
        <v>858</v>
      </c>
      <c r="Q25" s="577">
        <v>31371</v>
      </c>
      <c r="R25" s="577">
        <v>2719</v>
      </c>
      <c r="S25" s="578">
        <v>103154</v>
      </c>
      <c r="T25" s="575"/>
      <c r="U25" s="575"/>
      <c r="V25" s="195"/>
      <c r="W25" s="357"/>
    </row>
    <row r="26" spans="1:23" s="70" customFormat="1" ht="22.5" hidden="1" customHeight="1" outlineLevel="1" x14ac:dyDescent="0.15">
      <c r="A26" s="576" t="s">
        <v>216</v>
      </c>
      <c r="B26" s="577">
        <v>66</v>
      </c>
      <c r="C26" s="577">
        <v>4164</v>
      </c>
      <c r="D26" s="577">
        <v>13</v>
      </c>
      <c r="E26" s="577">
        <v>1396</v>
      </c>
      <c r="F26" s="577">
        <v>406</v>
      </c>
      <c r="G26" s="577">
        <v>8662</v>
      </c>
      <c r="H26" s="577">
        <v>395</v>
      </c>
      <c r="I26" s="577">
        <v>11937</v>
      </c>
      <c r="J26" s="577">
        <v>5</v>
      </c>
      <c r="K26" s="577">
        <v>1072</v>
      </c>
      <c r="L26" s="577">
        <v>49</v>
      </c>
      <c r="M26" s="577">
        <v>7229</v>
      </c>
      <c r="N26" s="577">
        <v>944</v>
      </c>
      <c r="O26" s="577">
        <v>32929</v>
      </c>
      <c r="P26" s="577">
        <v>842</v>
      </c>
      <c r="Q26" s="577">
        <v>34993</v>
      </c>
      <c r="R26" s="577">
        <v>2720</v>
      </c>
      <c r="S26" s="578">
        <v>102382</v>
      </c>
      <c r="T26" s="575"/>
      <c r="U26" s="575"/>
      <c r="V26" s="195"/>
      <c r="W26" s="357"/>
    </row>
    <row r="27" spans="1:23" s="70" customFormat="1" ht="22.5" hidden="1" customHeight="1" outlineLevel="1" x14ac:dyDescent="0.15">
      <c r="A27" s="576" t="s">
        <v>217</v>
      </c>
      <c r="B27" s="577">
        <v>44</v>
      </c>
      <c r="C27" s="577">
        <v>3917</v>
      </c>
      <c r="D27" s="577">
        <v>14</v>
      </c>
      <c r="E27" s="577">
        <v>1256</v>
      </c>
      <c r="F27" s="577">
        <v>379</v>
      </c>
      <c r="G27" s="577">
        <v>8921</v>
      </c>
      <c r="H27" s="577">
        <v>300</v>
      </c>
      <c r="I27" s="577">
        <v>8519</v>
      </c>
      <c r="J27" s="577">
        <v>6</v>
      </c>
      <c r="K27" s="577">
        <v>1079</v>
      </c>
      <c r="L27" s="577">
        <v>33</v>
      </c>
      <c r="M27" s="577">
        <v>5653</v>
      </c>
      <c r="N27" s="577">
        <v>1014</v>
      </c>
      <c r="O27" s="577">
        <v>32137</v>
      </c>
      <c r="P27" s="577">
        <v>753</v>
      </c>
      <c r="Q27" s="577">
        <v>32291</v>
      </c>
      <c r="R27" s="577">
        <v>2543</v>
      </c>
      <c r="S27" s="578">
        <v>93773</v>
      </c>
      <c r="T27" s="575"/>
      <c r="U27" s="575"/>
      <c r="V27" s="195"/>
      <c r="W27" s="357"/>
    </row>
    <row r="28" spans="1:23" s="70" customFormat="1" ht="15" hidden="1" customHeight="1" outlineLevel="1" x14ac:dyDescent="0.15">
      <c r="A28" s="572" t="s">
        <v>422</v>
      </c>
      <c r="B28" s="573">
        <v>24</v>
      </c>
      <c r="C28" s="573">
        <v>1170</v>
      </c>
      <c r="D28" s="573">
        <v>16</v>
      </c>
      <c r="E28" s="573">
        <v>1825</v>
      </c>
      <c r="F28" s="573">
        <v>432</v>
      </c>
      <c r="G28" s="573">
        <v>10578</v>
      </c>
      <c r="H28" s="573">
        <v>332</v>
      </c>
      <c r="I28" s="573">
        <v>9306</v>
      </c>
      <c r="J28" s="573">
        <v>4</v>
      </c>
      <c r="K28" s="573">
        <v>913</v>
      </c>
      <c r="L28" s="573">
        <v>13</v>
      </c>
      <c r="M28" s="573">
        <v>6088</v>
      </c>
      <c r="N28" s="573">
        <v>1031</v>
      </c>
      <c r="O28" s="573">
        <v>32934</v>
      </c>
      <c r="P28" s="573">
        <v>616</v>
      </c>
      <c r="Q28" s="573">
        <v>23747</v>
      </c>
      <c r="R28" s="573">
        <v>2468</v>
      </c>
      <c r="S28" s="574">
        <v>86561</v>
      </c>
      <c r="T28" s="575"/>
      <c r="U28" s="575"/>
      <c r="V28" s="195"/>
      <c r="W28" s="357"/>
    </row>
    <row r="29" spans="1:23" s="70" customFormat="1" ht="20.25" hidden="1" customHeight="1" outlineLevel="1" x14ac:dyDescent="0.15">
      <c r="A29" s="207" t="s">
        <v>218</v>
      </c>
      <c r="B29" s="208">
        <v>13</v>
      </c>
      <c r="C29" s="208">
        <v>1874</v>
      </c>
      <c r="D29" s="208">
        <v>4</v>
      </c>
      <c r="E29" s="208">
        <v>432</v>
      </c>
      <c r="F29" s="208">
        <v>410</v>
      </c>
      <c r="G29" s="208">
        <v>9547</v>
      </c>
      <c r="H29" s="208">
        <v>399</v>
      </c>
      <c r="I29" s="208">
        <v>9472</v>
      </c>
      <c r="J29" s="208">
        <v>2</v>
      </c>
      <c r="K29" s="208">
        <v>247</v>
      </c>
      <c r="L29" s="208">
        <v>10</v>
      </c>
      <c r="M29" s="208">
        <v>3898</v>
      </c>
      <c r="N29" s="208">
        <v>954</v>
      </c>
      <c r="O29" s="208">
        <v>29291</v>
      </c>
      <c r="P29" s="208">
        <v>846</v>
      </c>
      <c r="Q29" s="208">
        <v>34570</v>
      </c>
      <c r="R29" s="208">
        <v>2638</v>
      </c>
      <c r="S29" s="209">
        <v>89331</v>
      </c>
      <c r="T29" s="575"/>
      <c r="U29" s="575"/>
      <c r="V29" s="195"/>
      <c r="W29" s="357"/>
    </row>
    <row r="30" spans="1:23" s="70" customFormat="1" ht="20.25" hidden="1" customHeight="1" outlineLevel="1" x14ac:dyDescent="0.15">
      <c r="A30" s="207" t="s">
        <v>219</v>
      </c>
      <c r="B30" s="208">
        <v>9</v>
      </c>
      <c r="C30" s="208">
        <v>1007</v>
      </c>
      <c r="D30" s="208">
        <v>4</v>
      </c>
      <c r="E30" s="208">
        <v>625</v>
      </c>
      <c r="F30" s="208">
        <v>419</v>
      </c>
      <c r="G30" s="208">
        <v>8884</v>
      </c>
      <c r="H30" s="208">
        <v>338</v>
      </c>
      <c r="I30" s="208">
        <v>9877</v>
      </c>
      <c r="J30" s="185" t="s">
        <v>124</v>
      </c>
      <c r="K30" s="185" t="s">
        <v>124</v>
      </c>
      <c r="L30" s="208">
        <v>7</v>
      </c>
      <c r="M30" s="208">
        <v>3437</v>
      </c>
      <c r="N30" s="208">
        <v>684</v>
      </c>
      <c r="O30" s="208">
        <v>24501</v>
      </c>
      <c r="P30" s="208">
        <v>1046</v>
      </c>
      <c r="Q30" s="208">
        <v>42448</v>
      </c>
      <c r="R30" s="208">
        <v>2507</v>
      </c>
      <c r="S30" s="209">
        <v>90779</v>
      </c>
      <c r="T30" s="575"/>
      <c r="U30" s="575"/>
      <c r="V30" s="195"/>
      <c r="W30" s="357"/>
    </row>
    <row r="31" spans="1:23" s="70" customFormat="1" ht="20.25" hidden="1" customHeight="1" outlineLevel="1" x14ac:dyDescent="0.15">
      <c r="A31" s="207" t="s">
        <v>220</v>
      </c>
      <c r="B31" s="208">
        <v>5</v>
      </c>
      <c r="C31" s="208">
        <v>454</v>
      </c>
      <c r="D31" s="208">
        <v>2</v>
      </c>
      <c r="E31" s="208">
        <v>214</v>
      </c>
      <c r="F31" s="208">
        <v>385</v>
      </c>
      <c r="G31" s="208">
        <v>8335</v>
      </c>
      <c r="H31" s="208">
        <v>364</v>
      </c>
      <c r="I31" s="208">
        <v>7586</v>
      </c>
      <c r="J31" s="208">
        <v>1</v>
      </c>
      <c r="K31" s="208">
        <v>350</v>
      </c>
      <c r="L31" s="208">
        <v>6</v>
      </c>
      <c r="M31" s="208">
        <v>3340</v>
      </c>
      <c r="N31" s="208">
        <v>453</v>
      </c>
      <c r="O31" s="208">
        <v>14670</v>
      </c>
      <c r="P31" s="208">
        <v>1171</v>
      </c>
      <c r="Q31" s="208">
        <v>44181</v>
      </c>
      <c r="R31" s="208">
        <v>2387</v>
      </c>
      <c r="S31" s="209">
        <v>79130</v>
      </c>
      <c r="T31" s="575"/>
      <c r="U31" s="575"/>
      <c r="V31" s="195"/>
      <c r="W31" s="357"/>
    </row>
    <row r="32" spans="1:23" s="70" customFormat="1" ht="20.25" hidden="1" customHeight="1" outlineLevel="1" x14ac:dyDescent="0.15">
      <c r="A32" s="211" t="s">
        <v>221</v>
      </c>
      <c r="B32" s="212">
        <v>11</v>
      </c>
      <c r="C32" s="212">
        <v>499</v>
      </c>
      <c r="D32" s="212">
        <v>1</v>
      </c>
      <c r="E32" s="212">
        <v>17</v>
      </c>
      <c r="F32" s="212">
        <v>413</v>
      </c>
      <c r="G32" s="212">
        <v>8499</v>
      </c>
      <c r="H32" s="212">
        <v>292</v>
      </c>
      <c r="I32" s="212">
        <v>7348</v>
      </c>
      <c r="J32" s="213" t="s">
        <v>124</v>
      </c>
      <c r="K32" s="213" t="s">
        <v>124</v>
      </c>
      <c r="L32" s="212">
        <v>10</v>
      </c>
      <c r="M32" s="212">
        <v>3477</v>
      </c>
      <c r="N32" s="212">
        <v>596</v>
      </c>
      <c r="O32" s="212">
        <v>19584</v>
      </c>
      <c r="P32" s="212">
        <v>1001</v>
      </c>
      <c r="Q32" s="212">
        <v>43904</v>
      </c>
      <c r="R32" s="212">
        <v>2324</v>
      </c>
      <c r="S32" s="214">
        <v>83328</v>
      </c>
      <c r="T32" s="575"/>
      <c r="U32" s="575"/>
      <c r="V32" s="195"/>
      <c r="W32" s="357"/>
    </row>
    <row r="33" spans="1:23" s="70" customFormat="1" ht="15" hidden="1" customHeight="1" outlineLevel="1" x14ac:dyDescent="0.15">
      <c r="A33" s="201" t="s">
        <v>836</v>
      </c>
      <c r="B33" s="202">
        <v>6</v>
      </c>
      <c r="C33" s="202">
        <v>369</v>
      </c>
      <c r="D33" s="202">
        <v>15</v>
      </c>
      <c r="E33" s="202">
        <v>635</v>
      </c>
      <c r="F33" s="202">
        <v>374</v>
      </c>
      <c r="G33" s="202">
        <v>6834</v>
      </c>
      <c r="H33" s="202">
        <v>319</v>
      </c>
      <c r="I33" s="202">
        <v>8009</v>
      </c>
      <c r="J33" s="202">
        <v>1</v>
      </c>
      <c r="K33" s="202">
        <v>299</v>
      </c>
      <c r="L33" s="202">
        <v>17</v>
      </c>
      <c r="M33" s="202">
        <v>6055</v>
      </c>
      <c r="N33" s="202">
        <v>556</v>
      </c>
      <c r="O33" s="202">
        <v>18978</v>
      </c>
      <c r="P33" s="202">
        <v>890</v>
      </c>
      <c r="Q33" s="202">
        <v>39960</v>
      </c>
      <c r="R33" s="202">
        <v>2178</v>
      </c>
      <c r="S33" s="203">
        <v>81139</v>
      </c>
      <c r="T33" s="575"/>
      <c r="U33" s="575"/>
      <c r="V33" s="195"/>
      <c r="W33" s="357"/>
    </row>
    <row r="34" spans="1:23" s="70" customFormat="1" ht="20.25" hidden="1" customHeight="1" outlineLevel="1" x14ac:dyDescent="0.15">
      <c r="A34" s="207" t="s">
        <v>222</v>
      </c>
      <c r="B34" s="185" t="s">
        <v>837</v>
      </c>
      <c r="C34" s="185" t="s">
        <v>838</v>
      </c>
      <c r="D34" s="185" t="s">
        <v>238</v>
      </c>
      <c r="E34" s="185" t="s">
        <v>839</v>
      </c>
      <c r="F34" s="208">
        <v>415</v>
      </c>
      <c r="G34" s="208">
        <v>8645</v>
      </c>
      <c r="H34" s="208">
        <v>434</v>
      </c>
      <c r="I34" s="208">
        <v>8442</v>
      </c>
      <c r="J34" s="185" t="s">
        <v>124</v>
      </c>
      <c r="K34" s="185" t="s">
        <v>124</v>
      </c>
      <c r="L34" s="208">
        <v>27</v>
      </c>
      <c r="M34" s="208">
        <v>5611</v>
      </c>
      <c r="N34" s="208">
        <v>444</v>
      </c>
      <c r="O34" s="208">
        <v>15446</v>
      </c>
      <c r="P34" s="208">
        <v>911</v>
      </c>
      <c r="Q34" s="208">
        <v>46076</v>
      </c>
      <c r="R34" s="208">
        <v>2231</v>
      </c>
      <c r="S34" s="209">
        <v>84220</v>
      </c>
      <c r="T34" s="575"/>
      <c r="U34" s="575"/>
      <c r="V34" s="195"/>
      <c r="W34" s="357"/>
    </row>
    <row r="35" spans="1:23" s="70" customFormat="1" ht="20.25" hidden="1" customHeight="1" outlineLevel="1" x14ac:dyDescent="0.15">
      <c r="A35" s="207" t="s">
        <v>223</v>
      </c>
      <c r="B35" s="208">
        <v>14</v>
      </c>
      <c r="C35" s="208">
        <v>340</v>
      </c>
      <c r="D35" s="208">
        <v>3</v>
      </c>
      <c r="E35" s="208">
        <v>150</v>
      </c>
      <c r="F35" s="208">
        <v>399</v>
      </c>
      <c r="G35" s="208">
        <v>7312</v>
      </c>
      <c r="H35" s="208">
        <v>350</v>
      </c>
      <c r="I35" s="208">
        <v>7065</v>
      </c>
      <c r="J35" s="185" t="s">
        <v>124</v>
      </c>
      <c r="K35" s="185" t="s">
        <v>124</v>
      </c>
      <c r="L35" s="208">
        <v>25</v>
      </c>
      <c r="M35" s="208">
        <v>7264</v>
      </c>
      <c r="N35" s="208">
        <v>535</v>
      </c>
      <c r="O35" s="208">
        <v>18624</v>
      </c>
      <c r="P35" s="208">
        <v>815</v>
      </c>
      <c r="Q35" s="208">
        <v>38629</v>
      </c>
      <c r="R35" s="208">
        <v>2141</v>
      </c>
      <c r="S35" s="209">
        <v>79384</v>
      </c>
      <c r="T35" s="575"/>
      <c r="U35" s="575"/>
      <c r="V35" s="195"/>
      <c r="W35" s="357"/>
    </row>
    <row r="36" spans="1:23" s="70" customFormat="1" ht="20.25" hidden="1" customHeight="1" outlineLevel="1" x14ac:dyDescent="0.15">
      <c r="A36" s="207" t="s">
        <v>224</v>
      </c>
      <c r="B36" s="185" t="s">
        <v>839</v>
      </c>
      <c r="C36" s="185" t="s">
        <v>838</v>
      </c>
      <c r="D36" s="185" t="s">
        <v>840</v>
      </c>
      <c r="E36" s="185" t="s">
        <v>838</v>
      </c>
      <c r="F36" s="208">
        <v>295</v>
      </c>
      <c r="G36" s="208">
        <v>4535</v>
      </c>
      <c r="H36" s="208">
        <v>352</v>
      </c>
      <c r="I36" s="208">
        <v>5286</v>
      </c>
      <c r="J36" s="185" t="s">
        <v>124</v>
      </c>
      <c r="K36" s="185" t="s">
        <v>124</v>
      </c>
      <c r="L36" s="208">
        <v>43</v>
      </c>
      <c r="M36" s="208">
        <v>7052</v>
      </c>
      <c r="N36" s="208">
        <v>537</v>
      </c>
      <c r="O36" s="208">
        <v>14896</v>
      </c>
      <c r="P36" s="208">
        <v>470</v>
      </c>
      <c r="Q36" s="208">
        <v>21108</v>
      </c>
      <c r="R36" s="208">
        <v>1697</v>
      </c>
      <c r="S36" s="209">
        <v>52877</v>
      </c>
      <c r="T36" s="575"/>
      <c r="U36" s="575"/>
      <c r="V36" s="195"/>
      <c r="W36" s="357"/>
    </row>
    <row r="37" spans="1:23" s="70" customFormat="1" ht="20.25" hidden="1" customHeight="1" outlineLevel="1" x14ac:dyDescent="0.15">
      <c r="A37" s="211" t="s">
        <v>225</v>
      </c>
      <c r="B37" s="213" t="s">
        <v>837</v>
      </c>
      <c r="C37" s="213" t="s">
        <v>841</v>
      </c>
      <c r="D37" s="213" t="s">
        <v>839</v>
      </c>
      <c r="E37" s="213" t="s">
        <v>838</v>
      </c>
      <c r="F37" s="212">
        <v>224</v>
      </c>
      <c r="G37" s="212">
        <v>4294</v>
      </c>
      <c r="H37" s="212">
        <v>296</v>
      </c>
      <c r="I37" s="212">
        <v>6864</v>
      </c>
      <c r="J37" s="213" t="s">
        <v>124</v>
      </c>
      <c r="K37" s="213" t="s">
        <v>124</v>
      </c>
      <c r="L37" s="212">
        <v>41</v>
      </c>
      <c r="M37" s="212">
        <v>8067</v>
      </c>
      <c r="N37" s="212">
        <v>495</v>
      </c>
      <c r="O37" s="212">
        <v>8942</v>
      </c>
      <c r="P37" s="212">
        <v>467</v>
      </c>
      <c r="Q37" s="212">
        <v>19092</v>
      </c>
      <c r="R37" s="212">
        <v>1523</v>
      </c>
      <c r="S37" s="214">
        <v>47259</v>
      </c>
      <c r="T37" s="575"/>
      <c r="U37" s="575"/>
      <c r="V37" s="195"/>
      <c r="W37" s="357"/>
    </row>
    <row r="38" spans="1:23" s="70" customFormat="1" ht="20.25" customHeight="1" collapsed="1" x14ac:dyDescent="0.15">
      <c r="A38" s="201" t="s">
        <v>630</v>
      </c>
      <c r="B38" s="202">
        <v>2</v>
      </c>
      <c r="C38" s="202">
        <v>251</v>
      </c>
      <c r="D38" s="202">
        <v>9</v>
      </c>
      <c r="E38" s="202">
        <v>717</v>
      </c>
      <c r="F38" s="202">
        <v>191</v>
      </c>
      <c r="G38" s="202">
        <v>3996</v>
      </c>
      <c r="H38" s="202">
        <v>202</v>
      </c>
      <c r="I38" s="202">
        <v>7842</v>
      </c>
      <c r="J38" s="182" t="s">
        <v>124</v>
      </c>
      <c r="K38" s="182" t="s">
        <v>124</v>
      </c>
      <c r="L38" s="202">
        <v>21</v>
      </c>
      <c r="M38" s="202">
        <v>5373</v>
      </c>
      <c r="N38" s="202">
        <v>463</v>
      </c>
      <c r="O38" s="202">
        <v>10341</v>
      </c>
      <c r="P38" s="202">
        <v>527</v>
      </c>
      <c r="Q38" s="202">
        <v>19838</v>
      </c>
      <c r="R38" s="202">
        <v>1415</v>
      </c>
      <c r="S38" s="203">
        <v>48358</v>
      </c>
      <c r="T38" s="575"/>
      <c r="U38" s="575"/>
      <c r="V38" s="195"/>
      <c r="W38" s="357"/>
    </row>
    <row r="39" spans="1:23" s="70" customFormat="1" ht="20.25" customHeight="1" x14ac:dyDescent="0.15">
      <c r="A39" s="207" t="s">
        <v>416</v>
      </c>
      <c r="B39" s="208">
        <v>5</v>
      </c>
      <c r="C39" s="208">
        <v>998</v>
      </c>
      <c r="D39" s="208">
        <v>5</v>
      </c>
      <c r="E39" s="208">
        <v>475</v>
      </c>
      <c r="F39" s="208">
        <v>207</v>
      </c>
      <c r="G39" s="208">
        <v>4880</v>
      </c>
      <c r="H39" s="208">
        <v>290</v>
      </c>
      <c r="I39" s="208">
        <v>9466</v>
      </c>
      <c r="J39" s="185" t="s">
        <v>124</v>
      </c>
      <c r="K39" s="185" t="s">
        <v>124</v>
      </c>
      <c r="L39" s="208">
        <v>20</v>
      </c>
      <c r="M39" s="208">
        <v>3304</v>
      </c>
      <c r="N39" s="208">
        <v>200</v>
      </c>
      <c r="O39" s="208">
        <v>4585</v>
      </c>
      <c r="P39" s="208">
        <v>592</v>
      </c>
      <c r="Q39" s="208">
        <v>21357</v>
      </c>
      <c r="R39" s="208">
        <v>1319</v>
      </c>
      <c r="S39" s="209">
        <v>45065</v>
      </c>
      <c r="T39" s="575"/>
      <c r="U39" s="575"/>
      <c r="V39" s="195"/>
      <c r="W39" s="357"/>
    </row>
    <row r="40" spans="1:23" s="70" customFormat="1" ht="20.25" customHeight="1" x14ac:dyDescent="0.15">
      <c r="A40" s="207" t="s">
        <v>417</v>
      </c>
      <c r="B40" s="208">
        <v>5</v>
      </c>
      <c r="C40" s="208">
        <v>425</v>
      </c>
      <c r="D40" s="208">
        <v>5</v>
      </c>
      <c r="E40" s="208">
        <v>489</v>
      </c>
      <c r="F40" s="208">
        <v>191</v>
      </c>
      <c r="G40" s="208">
        <v>3770</v>
      </c>
      <c r="H40" s="208">
        <v>249</v>
      </c>
      <c r="I40" s="208">
        <v>5592</v>
      </c>
      <c r="J40" s="185" t="s">
        <v>124</v>
      </c>
      <c r="K40" s="185" t="s">
        <v>124</v>
      </c>
      <c r="L40" s="208">
        <v>7</v>
      </c>
      <c r="M40" s="208">
        <v>720</v>
      </c>
      <c r="N40" s="208">
        <v>294</v>
      </c>
      <c r="O40" s="208">
        <v>6193</v>
      </c>
      <c r="P40" s="208">
        <v>505</v>
      </c>
      <c r="Q40" s="208">
        <v>28629</v>
      </c>
      <c r="R40" s="208">
        <v>1256</v>
      </c>
      <c r="S40" s="209">
        <v>45818</v>
      </c>
      <c r="T40" s="575"/>
      <c r="U40" s="575"/>
      <c r="V40" s="195"/>
      <c r="W40" s="357"/>
    </row>
    <row r="41" spans="1:23" s="70" customFormat="1" ht="20.25" customHeight="1" x14ac:dyDescent="0.15">
      <c r="A41" s="207" t="s">
        <v>418</v>
      </c>
      <c r="B41" s="208">
        <v>13</v>
      </c>
      <c r="C41" s="208">
        <v>760</v>
      </c>
      <c r="D41" s="208">
        <v>2</v>
      </c>
      <c r="E41" s="208">
        <v>136</v>
      </c>
      <c r="F41" s="208">
        <v>155</v>
      </c>
      <c r="G41" s="208">
        <v>2766</v>
      </c>
      <c r="H41" s="208">
        <v>236</v>
      </c>
      <c r="I41" s="208">
        <v>4839</v>
      </c>
      <c r="J41" s="185" t="s">
        <v>124</v>
      </c>
      <c r="K41" s="185" t="s">
        <v>124</v>
      </c>
      <c r="L41" s="208">
        <v>4</v>
      </c>
      <c r="M41" s="208">
        <v>384</v>
      </c>
      <c r="N41" s="208">
        <v>259</v>
      </c>
      <c r="O41" s="208">
        <v>5555</v>
      </c>
      <c r="P41" s="208">
        <v>627</v>
      </c>
      <c r="Q41" s="208">
        <v>30782</v>
      </c>
      <c r="R41" s="208">
        <v>1296</v>
      </c>
      <c r="S41" s="209">
        <v>45222</v>
      </c>
      <c r="T41" s="575"/>
      <c r="U41" s="575"/>
      <c r="V41" s="195"/>
      <c r="W41" s="357"/>
    </row>
    <row r="42" spans="1:23" s="70" customFormat="1" ht="20.25" customHeight="1" x14ac:dyDescent="0.15">
      <c r="A42" s="207" t="s">
        <v>419</v>
      </c>
      <c r="B42" s="208">
        <v>28</v>
      </c>
      <c r="C42" s="208">
        <v>1025</v>
      </c>
      <c r="D42" s="185" t="s">
        <v>124</v>
      </c>
      <c r="E42" s="185" t="s">
        <v>124</v>
      </c>
      <c r="F42" s="208">
        <v>143</v>
      </c>
      <c r="G42" s="208">
        <v>2344</v>
      </c>
      <c r="H42" s="208">
        <v>137</v>
      </c>
      <c r="I42" s="208">
        <v>2191</v>
      </c>
      <c r="J42" s="185" t="s">
        <v>124</v>
      </c>
      <c r="K42" s="185" t="s">
        <v>124</v>
      </c>
      <c r="L42" s="208">
        <v>2</v>
      </c>
      <c r="M42" s="208">
        <v>500</v>
      </c>
      <c r="N42" s="208">
        <v>173</v>
      </c>
      <c r="O42" s="208">
        <v>4365</v>
      </c>
      <c r="P42" s="208">
        <v>279</v>
      </c>
      <c r="Q42" s="208">
        <v>17232</v>
      </c>
      <c r="R42" s="208">
        <v>762</v>
      </c>
      <c r="S42" s="209">
        <v>27657</v>
      </c>
      <c r="T42" s="575"/>
      <c r="U42" s="575"/>
      <c r="V42" s="195"/>
      <c r="W42" s="357"/>
    </row>
    <row r="43" spans="1:23" s="70" customFormat="1" ht="20.25" customHeight="1" x14ac:dyDescent="0.15">
      <c r="A43" s="72" t="s">
        <v>567</v>
      </c>
      <c r="B43" s="35">
        <v>18</v>
      </c>
      <c r="C43" s="35">
        <v>510</v>
      </c>
      <c r="D43" s="39" t="s">
        <v>124</v>
      </c>
      <c r="E43" s="39" t="s">
        <v>124</v>
      </c>
      <c r="F43" s="35">
        <v>138</v>
      </c>
      <c r="G43" s="35">
        <v>2215</v>
      </c>
      <c r="H43" s="35">
        <v>117</v>
      </c>
      <c r="I43" s="35">
        <v>1419</v>
      </c>
      <c r="J43" s="39" t="s">
        <v>124</v>
      </c>
      <c r="K43" s="39" t="s">
        <v>124</v>
      </c>
      <c r="L43" s="39" t="s">
        <v>124</v>
      </c>
      <c r="M43" s="39" t="s">
        <v>124</v>
      </c>
      <c r="N43" s="35">
        <v>251</v>
      </c>
      <c r="O43" s="35">
        <v>10072</v>
      </c>
      <c r="P43" s="35">
        <v>337</v>
      </c>
      <c r="Q43" s="35">
        <v>12958</v>
      </c>
      <c r="R43" s="35">
        <v>861</v>
      </c>
      <c r="S43" s="36">
        <v>27174</v>
      </c>
      <c r="T43" s="575"/>
      <c r="U43" s="575"/>
      <c r="V43" s="195"/>
      <c r="W43" s="357"/>
    </row>
    <row r="44" spans="1:23" s="70" customFormat="1" ht="20.25" customHeight="1" x14ac:dyDescent="0.15">
      <c r="A44" s="72" t="s">
        <v>842</v>
      </c>
      <c r="B44" s="35">
        <v>25</v>
      </c>
      <c r="C44" s="35">
        <v>2517</v>
      </c>
      <c r="D44" s="39">
        <v>1</v>
      </c>
      <c r="E44" s="39">
        <v>46</v>
      </c>
      <c r="F44" s="35">
        <v>174</v>
      </c>
      <c r="G44" s="35">
        <v>3042</v>
      </c>
      <c r="H44" s="35">
        <v>76</v>
      </c>
      <c r="I44" s="35">
        <v>890</v>
      </c>
      <c r="J44" s="39" t="s">
        <v>124</v>
      </c>
      <c r="K44" s="39" t="s">
        <v>124</v>
      </c>
      <c r="L44" s="35">
        <v>3</v>
      </c>
      <c r="M44" s="35">
        <v>423</v>
      </c>
      <c r="N44" s="35">
        <v>296</v>
      </c>
      <c r="O44" s="35">
        <v>7360</v>
      </c>
      <c r="P44" s="35">
        <v>431</v>
      </c>
      <c r="Q44" s="35">
        <v>16565</v>
      </c>
      <c r="R44" s="35">
        <f>B44+D44+F44+H44+L44+N44+P44</f>
        <v>1006</v>
      </c>
      <c r="S44" s="36">
        <f>C44+E44+G44+I44+M44+O44+Q44</f>
        <v>30843</v>
      </c>
      <c r="T44" s="575"/>
      <c r="U44" s="575"/>
      <c r="V44" s="195"/>
      <c r="W44" s="357"/>
    </row>
    <row r="45" spans="1:23" s="70" customFormat="1" ht="20.25" customHeight="1" x14ac:dyDescent="0.15">
      <c r="A45" s="72" t="s">
        <v>565</v>
      </c>
      <c r="B45" s="40">
        <v>7</v>
      </c>
      <c r="C45" s="40">
        <v>383</v>
      </c>
      <c r="D45" s="41" t="s">
        <v>124</v>
      </c>
      <c r="E45" s="41" t="s">
        <v>124</v>
      </c>
      <c r="F45" s="40">
        <v>161</v>
      </c>
      <c r="G45" s="40">
        <v>3505</v>
      </c>
      <c r="H45" s="40">
        <v>88</v>
      </c>
      <c r="I45" s="40">
        <v>2643</v>
      </c>
      <c r="J45" s="41" t="s">
        <v>124</v>
      </c>
      <c r="K45" s="41" t="s">
        <v>124</v>
      </c>
      <c r="L45" s="40">
        <v>12</v>
      </c>
      <c r="M45" s="40">
        <v>1972</v>
      </c>
      <c r="N45" s="40">
        <v>185</v>
      </c>
      <c r="O45" s="40">
        <v>4930</v>
      </c>
      <c r="P45" s="40">
        <v>655</v>
      </c>
      <c r="Q45" s="40">
        <v>19584</v>
      </c>
      <c r="R45" s="40">
        <f>B45+F45+H45+L45+N45+P45</f>
        <v>1108</v>
      </c>
      <c r="S45" s="42">
        <f>C45++G45+I45+M45+O45+Q45</f>
        <v>33017</v>
      </c>
      <c r="T45" s="575"/>
      <c r="U45" s="575"/>
      <c r="V45" s="195"/>
      <c r="W45" s="357"/>
    </row>
    <row r="46" spans="1:23" s="70" customFormat="1" ht="20.25" customHeight="1" x14ac:dyDescent="0.15">
      <c r="A46" s="72" t="s">
        <v>843</v>
      </c>
      <c r="B46" s="40">
        <v>10</v>
      </c>
      <c r="C46" s="40">
        <v>230</v>
      </c>
      <c r="D46" s="41" t="s">
        <v>124</v>
      </c>
      <c r="E46" s="41" t="s">
        <v>124</v>
      </c>
      <c r="F46" s="40">
        <v>161</v>
      </c>
      <c r="G46" s="40">
        <v>2714</v>
      </c>
      <c r="H46" s="40">
        <v>83</v>
      </c>
      <c r="I46" s="40">
        <v>1920</v>
      </c>
      <c r="J46" s="41" t="s">
        <v>124</v>
      </c>
      <c r="K46" s="41" t="s">
        <v>124</v>
      </c>
      <c r="L46" s="40">
        <v>26</v>
      </c>
      <c r="M46" s="40">
        <v>930</v>
      </c>
      <c r="N46" s="40">
        <v>159</v>
      </c>
      <c r="O46" s="40">
        <v>4818</v>
      </c>
      <c r="P46" s="40">
        <v>662</v>
      </c>
      <c r="Q46" s="40">
        <v>18591</v>
      </c>
      <c r="R46" s="40">
        <f>B46+F46+H46+L46+N46+P46</f>
        <v>1101</v>
      </c>
      <c r="S46" s="42">
        <f>C46++G46+I46+M46+O46+Q46</f>
        <v>29203</v>
      </c>
      <c r="T46" s="575"/>
      <c r="U46" s="575"/>
      <c r="V46" s="195"/>
      <c r="W46" s="357"/>
    </row>
    <row r="47" spans="1:23" s="70" customFormat="1" ht="20.25" customHeight="1" x14ac:dyDescent="0.15">
      <c r="A47" s="72" t="s">
        <v>566</v>
      </c>
      <c r="B47" s="40">
        <v>1</v>
      </c>
      <c r="C47" s="40">
        <v>220</v>
      </c>
      <c r="D47" s="41" t="s">
        <v>124</v>
      </c>
      <c r="E47" s="41" t="s">
        <v>124</v>
      </c>
      <c r="F47" s="40">
        <v>111</v>
      </c>
      <c r="G47" s="40">
        <v>2366</v>
      </c>
      <c r="H47" s="40">
        <v>32</v>
      </c>
      <c r="I47" s="40">
        <v>353</v>
      </c>
      <c r="J47" s="41" t="s">
        <v>124</v>
      </c>
      <c r="K47" s="41" t="s">
        <v>124</v>
      </c>
      <c r="L47" s="40">
        <v>12</v>
      </c>
      <c r="M47" s="40">
        <v>740</v>
      </c>
      <c r="N47" s="40">
        <v>66</v>
      </c>
      <c r="O47" s="40">
        <v>2390</v>
      </c>
      <c r="P47" s="40">
        <v>275</v>
      </c>
      <c r="Q47" s="40">
        <v>8043</v>
      </c>
      <c r="R47" s="40">
        <f>B47+F47+H47+L47+N47+P47</f>
        <v>497</v>
      </c>
      <c r="S47" s="42">
        <f>C47++G47+I47+M47+O47+Q47</f>
        <v>14112</v>
      </c>
      <c r="T47" s="575"/>
      <c r="U47" s="575"/>
      <c r="V47" s="195"/>
      <c r="W47" s="357"/>
    </row>
    <row r="48" spans="1:23" s="70" customFormat="1" ht="20.25" customHeight="1" x14ac:dyDescent="0.15">
      <c r="A48" s="72" t="s">
        <v>631</v>
      </c>
      <c r="B48" s="40">
        <v>10</v>
      </c>
      <c r="C48" s="40">
        <v>543</v>
      </c>
      <c r="D48" s="41" t="s">
        <v>124</v>
      </c>
      <c r="E48" s="41" t="s">
        <v>124</v>
      </c>
      <c r="F48" s="40">
        <v>10</v>
      </c>
      <c r="G48" s="40">
        <v>205</v>
      </c>
      <c r="H48" s="40" t="s">
        <v>124</v>
      </c>
      <c r="I48" s="40" t="s">
        <v>124</v>
      </c>
      <c r="J48" s="41" t="s">
        <v>124</v>
      </c>
      <c r="K48" s="41" t="s">
        <v>124</v>
      </c>
      <c r="L48" s="40" t="s">
        <v>124</v>
      </c>
      <c r="M48" s="40" t="s">
        <v>124</v>
      </c>
      <c r="N48" s="40" t="s">
        <v>124</v>
      </c>
      <c r="O48" s="40" t="s">
        <v>124</v>
      </c>
      <c r="P48" s="40">
        <v>17</v>
      </c>
      <c r="Q48" s="40">
        <v>1099</v>
      </c>
      <c r="R48" s="40">
        <v>37</v>
      </c>
      <c r="S48" s="42">
        <v>1847</v>
      </c>
      <c r="T48" s="575"/>
      <c r="U48" s="575"/>
      <c r="V48" s="195"/>
      <c r="W48" s="357"/>
    </row>
    <row r="49" spans="1:24" s="70" customFormat="1" ht="20.25" customHeight="1" thickBot="1" x14ac:dyDescent="0.2">
      <c r="A49" s="74" t="s">
        <v>632</v>
      </c>
      <c r="B49" s="527">
        <v>45</v>
      </c>
      <c r="C49" s="527">
        <v>1399</v>
      </c>
      <c r="D49" s="579">
        <v>31</v>
      </c>
      <c r="E49" s="579">
        <v>769</v>
      </c>
      <c r="F49" s="527">
        <v>150</v>
      </c>
      <c r="G49" s="527">
        <v>1419</v>
      </c>
      <c r="H49" s="527">
        <v>18</v>
      </c>
      <c r="I49" s="527">
        <v>146</v>
      </c>
      <c r="J49" s="579" t="s">
        <v>238</v>
      </c>
      <c r="K49" s="579" t="s">
        <v>837</v>
      </c>
      <c r="L49" s="527">
        <v>55</v>
      </c>
      <c r="M49" s="527">
        <v>903</v>
      </c>
      <c r="N49" s="527">
        <v>266</v>
      </c>
      <c r="O49" s="527">
        <v>5222</v>
      </c>
      <c r="P49" s="527">
        <v>403</v>
      </c>
      <c r="Q49" s="527">
        <v>6308</v>
      </c>
      <c r="R49" s="527">
        <f>SUM(P49,N49,L49,J49,H49,F49,D49,B49)</f>
        <v>968</v>
      </c>
      <c r="S49" s="529">
        <f>SUM(Q49,O49,M49,K49,I49,G49,E49,C49)</f>
        <v>16166</v>
      </c>
      <c r="T49" s="575"/>
      <c r="U49" s="575"/>
      <c r="V49" s="195"/>
      <c r="W49" s="357"/>
    </row>
    <row r="50" spans="1:24" s="70" customFormat="1" ht="14.25" thickBot="1" x14ac:dyDescent="0.2">
      <c r="A50" s="357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539"/>
      <c r="U50" s="539"/>
      <c r="V50" s="357"/>
      <c r="W50" s="357"/>
    </row>
    <row r="51" spans="1:24" s="70" customFormat="1" ht="14.25" customHeight="1" x14ac:dyDescent="0.15">
      <c r="A51" s="190"/>
      <c r="B51" s="564" t="s">
        <v>449</v>
      </c>
      <c r="C51" s="565"/>
      <c r="D51" s="565"/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5"/>
      <c r="Q51" s="565"/>
      <c r="R51" s="565"/>
      <c r="S51" s="565"/>
      <c r="T51" s="565"/>
      <c r="U51" s="580"/>
      <c r="V51" s="581" t="s">
        <v>844</v>
      </c>
      <c r="W51" s="363"/>
      <c r="X51" s="71"/>
    </row>
    <row r="52" spans="1:24" s="70" customFormat="1" ht="13.5" customHeight="1" x14ac:dyDescent="0.15">
      <c r="A52" s="364" t="s">
        <v>845</v>
      </c>
      <c r="B52" s="273" t="s">
        <v>846</v>
      </c>
      <c r="C52" s="273"/>
      <c r="D52" s="273" t="s">
        <v>346</v>
      </c>
      <c r="E52" s="273"/>
      <c r="F52" s="273" t="s">
        <v>847</v>
      </c>
      <c r="G52" s="273"/>
      <c r="H52" s="273" t="s">
        <v>848</v>
      </c>
      <c r="I52" s="273"/>
      <c r="J52" s="273" t="s">
        <v>849</v>
      </c>
      <c r="K52" s="273"/>
      <c r="L52" s="273" t="s">
        <v>850</v>
      </c>
      <c r="M52" s="273"/>
      <c r="N52" s="273" t="s">
        <v>851</v>
      </c>
      <c r="O52" s="273"/>
      <c r="P52" s="273" t="s">
        <v>852</v>
      </c>
      <c r="Q52" s="273"/>
      <c r="R52" s="273" t="s">
        <v>343</v>
      </c>
      <c r="S52" s="273"/>
      <c r="T52" s="273" t="s">
        <v>853</v>
      </c>
      <c r="U52" s="392"/>
      <c r="V52" s="582"/>
      <c r="W52" s="268"/>
      <c r="X52" s="71"/>
    </row>
    <row r="53" spans="1:24" s="70" customFormat="1" x14ac:dyDescent="0.15">
      <c r="A53" s="196"/>
      <c r="B53" s="570" t="s">
        <v>347</v>
      </c>
      <c r="C53" s="243" t="s">
        <v>348</v>
      </c>
      <c r="D53" s="570" t="s">
        <v>854</v>
      </c>
      <c r="E53" s="243" t="s">
        <v>344</v>
      </c>
      <c r="F53" s="243" t="s">
        <v>338</v>
      </c>
      <c r="G53" s="243" t="s">
        <v>830</v>
      </c>
      <c r="H53" s="243" t="s">
        <v>338</v>
      </c>
      <c r="I53" s="243" t="s">
        <v>832</v>
      </c>
      <c r="J53" s="570" t="s">
        <v>338</v>
      </c>
      <c r="K53" s="243" t="s">
        <v>830</v>
      </c>
      <c r="L53" s="570" t="s">
        <v>338</v>
      </c>
      <c r="M53" s="243" t="s">
        <v>344</v>
      </c>
      <c r="N53" s="243" t="s">
        <v>338</v>
      </c>
      <c r="O53" s="243" t="s">
        <v>349</v>
      </c>
      <c r="P53" s="243" t="s">
        <v>338</v>
      </c>
      <c r="Q53" s="243" t="s">
        <v>855</v>
      </c>
      <c r="R53" s="243" t="s">
        <v>834</v>
      </c>
      <c r="S53" s="243" t="s">
        <v>350</v>
      </c>
      <c r="T53" s="243" t="s">
        <v>338</v>
      </c>
      <c r="U53" s="583" t="s">
        <v>832</v>
      </c>
      <c r="V53" s="584" t="s">
        <v>833</v>
      </c>
      <c r="W53" s="197" t="s">
        <v>350</v>
      </c>
      <c r="X53" s="71"/>
    </row>
    <row r="54" spans="1:24" s="70" customFormat="1" ht="7.5" customHeight="1" x14ac:dyDescent="0.15">
      <c r="A54" s="199"/>
      <c r="B54" s="180" t="s">
        <v>856</v>
      </c>
      <c r="C54" s="180" t="s">
        <v>621</v>
      </c>
      <c r="D54" s="180" t="s">
        <v>334</v>
      </c>
      <c r="E54" s="180" t="s">
        <v>621</v>
      </c>
      <c r="F54" s="180" t="s">
        <v>1080</v>
      </c>
      <c r="G54" s="180" t="s">
        <v>621</v>
      </c>
      <c r="H54" s="180" t="s">
        <v>1080</v>
      </c>
      <c r="I54" s="180" t="s">
        <v>621</v>
      </c>
      <c r="J54" s="180" t="s">
        <v>1080</v>
      </c>
      <c r="K54" s="180" t="s">
        <v>621</v>
      </c>
      <c r="L54" s="180" t="s">
        <v>1080</v>
      </c>
      <c r="M54" s="180" t="s">
        <v>621</v>
      </c>
      <c r="N54" s="180" t="s">
        <v>1080</v>
      </c>
      <c r="O54" s="180" t="s">
        <v>620</v>
      </c>
      <c r="P54" s="180" t="s">
        <v>1080</v>
      </c>
      <c r="Q54" s="180" t="s">
        <v>620</v>
      </c>
      <c r="R54" s="180" t="s">
        <v>1080</v>
      </c>
      <c r="S54" s="180" t="s">
        <v>620</v>
      </c>
      <c r="T54" s="180" t="s">
        <v>1080</v>
      </c>
      <c r="U54" s="371" t="s">
        <v>620</v>
      </c>
      <c r="V54" s="549" t="s">
        <v>1084</v>
      </c>
      <c r="W54" s="181" t="s">
        <v>1085</v>
      </c>
      <c r="X54" s="71"/>
    </row>
    <row r="55" spans="1:24" s="82" customFormat="1" ht="21.75" hidden="1" customHeight="1" outlineLevel="1" x14ac:dyDescent="0.15">
      <c r="A55" s="201" t="s">
        <v>857</v>
      </c>
      <c r="B55" s="202">
        <v>7</v>
      </c>
      <c r="C55" s="202">
        <v>3045</v>
      </c>
      <c r="D55" s="202">
        <v>11</v>
      </c>
      <c r="E55" s="202">
        <v>3701</v>
      </c>
      <c r="F55" s="202">
        <v>4</v>
      </c>
      <c r="G55" s="202">
        <v>810</v>
      </c>
      <c r="H55" s="202">
        <v>3</v>
      </c>
      <c r="I55" s="202">
        <v>529</v>
      </c>
      <c r="J55" s="202">
        <v>6</v>
      </c>
      <c r="K55" s="202">
        <v>4676</v>
      </c>
      <c r="L55" s="202">
        <v>5</v>
      </c>
      <c r="M55" s="202">
        <v>5180</v>
      </c>
      <c r="N55" s="202">
        <v>6</v>
      </c>
      <c r="O55" s="202">
        <v>3290</v>
      </c>
      <c r="P55" s="202">
        <v>7</v>
      </c>
      <c r="Q55" s="202">
        <v>5280</v>
      </c>
      <c r="R55" s="202">
        <v>14</v>
      </c>
      <c r="S55" s="202">
        <v>4725</v>
      </c>
      <c r="T55" s="202">
        <v>63</v>
      </c>
      <c r="U55" s="85">
        <v>31236</v>
      </c>
      <c r="V55" s="585">
        <v>1227</v>
      </c>
      <c r="W55" s="203">
        <v>141729</v>
      </c>
      <c r="X55" s="20"/>
    </row>
    <row r="56" spans="1:24" s="82" customFormat="1" ht="21.75" hidden="1" customHeight="1" outlineLevel="1" x14ac:dyDescent="0.15">
      <c r="A56" s="207" t="s">
        <v>858</v>
      </c>
      <c r="B56" s="208">
        <v>8</v>
      </c>
      <c r="C56" s="208">
        <v>2215</v>
      </c>
      <c r="D56" s="208">
        <v>15</v>
      </c>
      <c r="E56" s="208">
        <v>4590</v>
      </c>
      <c r="F56" s="208">
        <v>4</v>
      </c>
      <c r="G56" s="208">
        <v>188</v>
      </c>
      <c r="H56" s="208">
        <v>7</v>
      </c>
      <c r="I56" s="208">
        <v>1957</v>
      </c>
      <c r="J56" s="208">
        <v>11</v>
      </c>
      <c r="K56" s="208">
        <v>4425</v>
      </c>
      <c r="L56" s="208">
        <v>5</v>
      </c>
      <c r="M56" s="208">
        <v>3370</v>
      </c>
      <c r="N56" s="208">
        <v>12</v>
      </c>
      <c r="O56" s="208">
        <v>1446</v>
      </c>
      <c r="P56" s="208">
        <v>13</v>
      </c>
      <c r="Q56" s="208">
        <v>3372</v>
      </c>
      <c r="R56" s="208">
        <v>23</v>
      </c>
      <c r="S56" s="208">
        <v>2280</v>
      </c>
      <c r="T56" s="208">
        <v>98</v>
      </c>
      <c r="U56" s="245">
        <v>23843</v>
      </c>
      <c r="V56" s="21">
        <v>1443</v>
      </c>
      <c r="W56" s="209">
        <v>131829</v>
      </c>
      <c r="X56" s="20"/>
    </row>
    <row r="57" spans="1:24" s="82" customFormat="1" ht="21.75" hidden="1" customHeight="1" outlineLevel="1" x14ac:dyDescent="0.15">
      <c r="A57" s="207" t="s">
        <v>200</v>
      </c>
      <c r="B57" s="208">
        <v>12</v>
      </c>
      <c r="C57" s="208">
        <v>2890</v>
      </c>
      <c r="D57" s="208">
        <v>8</v>
      </c>
      <c r="E57" s="208">
        <v>3210</v>
      </c>
      <c r="F57" s="208">
        <v>2</v>
      </c>
      <c r="G57" s="208">
        <v>1200</v>
      </c>
      <c r="H57" s="208" t="s">
        <v>859</v>
      </c>
      <c r="I57" s="208" t="s">
        <v>860</v>
      </c>
      <c r="J57" s="208">
        <v>8</v>
      </c>
      <c r="K57" s="208">
        <v>3543</v>
      </c>
      <c r="L57" s="208">
        <v>4</v>
      </c>
      <c r="M57" s="208">
        <v>2850</v>
      </c>
      <c r="N57" s="208">
        <v>8</v>
      </c>
      <c r="O57" s="208">
        <v>1174</v>
      </c>
      <c r="P57" s="208">
        <v>9</v>
      </c>
      <c r="Q57" s="208">
        <v>4115</v>
      </c>
      <c r="R57" s="208">
        <v>19</v>
      </c>
      <c r="S57" s="208">
        <v>3264</v>
      </c>
      <c r="T57" s="208">
        <v>70</v>
      </c>
      <c r="U57" s="245">
        <v>22246</v>
      </c>
      <c r="V57" s="21">
        <v>1451</v>
      </c>
      <c r="W57" s="209">
        <v>130921</v>
      </c>
      <c r="X57" s="20"/>
    </row>
    <row r="58" spans="1:24" s="82" customFormat="1" ht="21.75" hidden="1" customHeight="1" outlineLevel="1" x14ac:dyDescent="0.15">
      <c r="A58" s="207" t="s">
        <v>201</v>
      </c>
      <c r="B58" s="208">
        <v>10</v>
      </c>
      <c r="C58" s="208">
        <v>4823</v>
      </c>
      <c r="D58" s="208">
        <v>7</v>
      </c>
      <c r="E58" s="208">
        <v>3369</v>
      </c>
      <c r="F58" s="208">
        <v>5</v>
      </c>
      <c r="G58" s="208">
        <v>1894</v>
      </c>
      <c r="H58" s="208">
        <v>1</v>
      </c>
      <c r="I58" s="208">
        <v>350</v>
      </c>
      <c r="J58" s="208">
        <v>6</v>
      </c>
      <c r="K58" s="208">
        <v>5890</v>
      </c>
      <c r="L58" s="208">
        <v>7</v>
      </c>
      <c r="M58" s="208">
        <v>4138</v>
      </c>
      <c r="N58" s="208">
        <v>10</v>
      </c>
      <c r="O58" s="208">
        <v>3080</v>
      </c>
      <c r="P58" s="208">
        <v>11</v>
      </c>
      <c r="Q58" s="208">
        <v>2876</v>
      </c>
      <c r="R58" s="208">
        <v>42</v>
      </c>
      <c r="S58" s="208">
        <v>5113</v>
      </c>
      <c r="T58" s="208">
        <v>99</v>
      </c>
      <c r="U58" s="245">
        <v>31533</v>
      </c>
      <c r="V58" s="21">
        <v>1493</v>
      </c>
      <c r="W58" s="209">
        <v>142298</v>
      </c>
      <c r="X58" s="20"/>
    </row>
    <row r="59" spans="1:24" s="82" customFormat="1" ht="21.75" hidden="1" customHeight="1" outlineLevel="1" x14ac:dyDescent="0.15">
      <c r="A59" s="207" t="s">
        <v>202</v>
      </c>
      <c r="B59" s="208">
        <v>17</v>
      </c>
      <c r="C59" s="208">
        <v>4884</v>
      </c>
      <c r="D59" s="208">
        <v>15</v>
      </c>
      <c r="E59" s="208">
        <v>3232</v>
      </c>
      <c r="F59" s="208" t="s">
        <v>351</v>
      </c>
      <c r="G59" s="208" t="s">
        <v>861</v>
      </c>
      <c r="H59" s="208" t="s">
        <v>862</v>
      </c>
      <c r="I59" s="208" t="s">
        <v>863</v>
      </c>
      <c r="J59" s="208">
        <v>8</v>
      </c>
      <c r="K59" s="208">
        <v>3698</v>
      </c>
      <c r="L59" s="208">
        <v>10</v>
      </c>
      <c r="M59" s="208">
        <v>3820</v>
      </c>
      <c r="N59" s="208">
        <v>12</v>
      </c>
      <c r="O59" s="208">
        <v>3316</v>
      </c>
      <c r="P59" s="208">
        <v>14</v>
      </c>
      <c r="Q59" s="208">
        <v>2439</v>
      </c>
      <c r="R59" s="208">
        <v>36</v>
      </c>
      <c r="S59" s="208">
        <v>3998</v>
      </c>
      <c r="T59" s="208">
        <v>112</v>
      </c>
      <c r="U59" s="245">
        <v>25387</v>
      </c>
      <c r="V59" s="21">
        <v>1626</v>
      </c>
      <c r="W59" s="209">
        <v>149832</v>
      </c>
      <c r="X59" s="20"/>
    </row>
    <row r="60" spans="1:24" s="82" customFormat="1" ht="21.75" hidden="1" customHeight="1" outlineLevel="1" x14ac:dyDescent="0.15">
      <c r="A60" s="207" t="s">
        <v>203</v>
      </c>
      <c r="B60" s="208">
        <v>8</v>
      </c>
      <c r="C60" s="208">
        <v>3115</v>
      </c>
      <c r="D60" s="208">
        <v>10</v>
      </c>
      <c r="E60" s="208">
        <v>2438</v>
      </c>
      <c r="F60" s="208">
        <v>4</v>
      </c>
      <c r="G60" s="208">
        <v>1600</v>
      </c>
      <c r="H60" s="208">
        <v>3</v>
      </c>
      <c r="I60" s="208">
        <v>700</v>
      </c>
      <c r="J60" s="208">
        <v>10</v>
      </c>
      <c r="K60" s="208">
        <v>5332</v>
      </c>
      <c r="L60" s="208">
        <v>1</v>
      </c>
      <c r="M60" s="208">
        <v>150</v>
      </c>
      <c r="N60" s="208">
        <v>10</v>
      </c>
      <c r="O60" s="208">
        <v>656</v>
      </c>
      <c r="P60" s="208">
        <v>9</v>
      </c>
      <c r="Q60" s="208">
        <v>4156</v>
      </c>
      <c r="R60" s="208">
        <v>89</v>
      </c>
      <c r="S60" s="208">
        <v>11258</v>
      </c>
      <c r="T60" s="208">
        <v>144</v>
      </c>
      <c r="U60" s="245">
        <v>29405</v>
      </c>
      <c r="V60" s="21">
        <v>1864</v>
      </c>
      <c r="W60" s="209">
        <v>162441</v>
      </c>
      <c r="X60" s="20"/>
    </row>
    <row r="61" spans="1:24" s="82" customFormat="1" ht="21.75" hidden="1" customHeight="1" outlineLevel="1" x14ac:dyDescent="0.15">
      <c r="A61" s="207" t="s">
        <v>204</v>
      </c>
      <c r="B61" s="208">
        <v>8</v>
      </c>
      <c r="C61" s="208">
        <v>2820</v>
      </c>
      <c r="D61" s="208">
        <v>6</v>
      </c>
      <c r="E61" s="208">
        <v>3000</v>
      </c>
      <c r="F61" s="208">
        <v>6</v>
      </c>
      <c r="G61" s="208">
        <v>990</v>
      </c>
      <c r="H61" s="208" t="s">
        <v>862</v>
      </c>
      <c r="I61" s="208" t="s">
        <v>157</v>
      </c>
      <c r="J61" s="208">
        <v>2</v>
      </c>
      <c r="K61" s="208">
        <v>1250</v>
      </c>
      <c r="L61" s="208">
        <v>5</v>
      </c>
      <c r="M61" s="208">
        <v>3266</v>
      </c>
      <c r="N61" s="208">
        <v>2</v>
      </c>
      <c r="O61" s="208">
        <v>1000</v>
      </c>
      <c r="P61" s="208">
        <v>8</v>
      </c>
      <c r="Q61" s="208">
        <v>4155</v>
      </c>
      <c r="R61" s="208">
        <v>87</v>
      </c>
      <c r="S61" s="208">
        <v>9435</v>
      </c>
      <c r="T61" s="208">
        <v>124</v>
      </c>
      <c r="U61" s="245">
        <v>25916</v>
      </c>
      <c r="V61" s="21">
        <v>1686</v>
      </c>
      <c r="W61" s="209">
        <v>155704</v>
      </c>
      <c r="X61" s="20"/>
    </row>
    <row r="62" spans="1:24" s="82" customFormat="1" ht="21.75" hidden="1" customHeight="1" outlineLevel="1" x14ac:dyDescent="0.15">
      <c r="A62" s="207" t="s">
        <v>205</v>
      </c>
      <c r="B62" s="208">
        <v>6</v>
      </c>
      <c r="C62" s="208">
        <v>2630</v>
      </c>
      <c r="D62" s="208">
        <v>4</v>
      </c>
      <c r="E62" s="208">
        <v>1750</v>
      </c>
      <c r="F62" s="208">
        <v>9</v>
      </c>
      <c r="G62" s="208">
        <v>3070</v>
      </c>
      <c r="H62" s="208">
        <v>1</v>
      </c>
      <c r="I62" s="208">
        <v>350</v>
      </c>
      <c r="J62" s="208">
        <v>6</v>
      </c>
      <c r="K62" s="208">
        <v>3080</v>
      </c>
      <c r="L62" s="208">
        <v>6</v>
      </c>
      <c r="M62" s="208">
        <v>3150</v>
      </c>
      <c r="N62" s="208" t="s">
        <v>35</v>
      </c>
      <c r="O62" s="208" t="s">
        <v>864</v>
      </c>
      <c r="P62" s="208">
        <v>8</v>
      </c>
      <c r="Q62" s="208">
        <v>5325</v>
      </c>
      <c r="R62" s="208">
        <v>89</v>
      </c>
      <c r="S62" s="208">
        <v>7452</v>
      </c>
      <c r="T62" s="208">
        <v>129</v>
      </c>
      <c r="U62" s="245">
        <v>26807</v>
      </c>
      <c r="V62" s="21">
        <v>1838</v>
      </c>
      <c r="W62" s="209">
        <v>169324</v>
      </c>
      <c r="X62" s="20"/>
    </row>
    <row r="63" spans="1:24" s="82" customFormat="1" ht="21.75" hidden="1" customHeight="1" outlineLevel="1" x14ac:dyDescent="0.15">
      <c r="A63" s="207" t="s">
        <v>206</v>
      </c>
      <c r="B63" s="208">
        <v>5</v>
      </c>
      <c r="C63" s="208">
        <v>1180</v>
      </c>
      <c r="D63" s="208">
        <v>7</v>
      </c>
      <c r="E63" s="208">
        <v>3200</v>
      </c>
      <c r="F63" s="208">
        <v>4</v>
      </c>
      <c r="G63" s="208">
        <v>840</v>
      </c>
      <c r="H63" s="208" t="s">
        <v>865</v>
      </c>
      <c r="I63" s="208" t="s">
        <v>863</v>
      </c>
      <c r="J63" s="208">
        <v>3</v>
      </c>
      <c r="K63" s="208">
        <v>2050</v>
      </c>
      <c r="L63" s="208">
        <v>11</v>
      </c>
      <c r="M63" s="208">
        <v>6350</v>
      </c>
      <c r="N63" s="208">
        <v>1</v>
      </c>
      <c r="O63" s="208">
        <v>200</v>
      </c>
      <c r="P63" s="208">
        <v>10</v>
      </c>
      <c r="Q63" s="208">
        <v>6923</v>
      </c>
      <c r="R63" s="208">
        <v>82</v>
      </c>
      <c r="S63" s="208">
        <v>6572</v>
      </c>
      <c r="T63" s="208">
        <v>123</v>
      </c>
      <c r="U63" s="245">
        <v>27315</v>
      </c>
      <c r="V63" s="21">
        <v>1768</v>
      </c>
      <c r="W63" s="209">
        <v>165736</v>
      </c>
      <c r="X63" s="20"/>
    </row>
    <row r="64" spans="1:24" s="82" customFormat="1" ht="21.75" hidden="1" customHeight="1" outlineLevel="1" x14ac:dyDescent="0.15">
      <c r="A64" s="207" t="s">
        <v>207</v>
      </c>
      <c r="B64" s="208">
        <v>5</v>
      </c>
      <c r="C64" s="208">
        <v>1580</v>
      </c>
      <c r="D64" s="208">
        <v>4</v>
      </c>
      <c r="E64" s="208">
        <v>2150</v>
      </c>
      <c r="F64" s="208">
        <v>4</v>
      </c>
      <c r="G64" s="208">
        <v>670</v>
      </c>
      <c r="H64" s="208" t="s">
        <v>859</v>
      </c>
      <c r="I64" s="208" t="s">
        <v>863</v>
      </c>
      <c r="J64" s="208">
        <v>7</v>
      </c>
      <c r="K64" s="208">
        <v>4250</v>
      </c>
      <c r="L64" s="208">
        <v>1</v>
      </c>
      <c r="M64" s="208">
        <v>900</v>
      </c>
      <c r="N64" s="208">
        <v>1</v>
      </c>
      <c r="O64" s="208">
        <v>700</v>
      </c>
      <c r="P64" s="208">
        <v>10</v>
      </c>
      <c r="Q64" s="208">
        <v>5291</v>
      </c>
      <c r="R64" s="208">
        <v>72</v>
      </c>
      <c r="S64" s="208">
        <v>10127</v>
      </c>
      <c r="T64" s="208">
        <v>104</v>
      </c>
      <c r="U64" s="245">
        <v>25668</v>
      </c>
      <c r="V64" s="21">
        <v>1679</v>
      </c>
      <c r="W64" s="209">
        <v>173325</v>
      </c>
      <c r="X64" s="20"/>
    </row>
    <row r="65" spans="1:24" s="82" customFormat="1" ht="21.75" hidden="1" customHeight="1" outlineLevel="1" x14ac:dyDescent="0.15">
      <c r="A65" s="207" t="s">
        <v>208</v>
      </c>
      <c r="B65" s="208">
        <v>10</v>
      </c>
      <c r="C65" s="208">
        <v>2605</v>
      </c>
      <c r="D65" s="208">
        <v>4</v>
      </c>
      <c r="E65" s="208">
        <v>2100</v>
      </c>
      <c r="F65" s="208">
        <v>8</v>
      </c>
      <c r="G65" s="208">
        <v>2220</v>
      </c>
      <c r="H65" s="208" t="s">
        <v>351</v>
      </c>
      <c r="I65" s="208" t="s">
        <v>157</v>
      </c>
      <c r="J65" s="208">
        <v>5</v>
      </c>
      <c r="K65" s="208">
        <v>2700</v>
      </c>
      <c r="L65" s="208">
        <v>8</v>
      </c>
      <c r="M65" s="208">
        <v>6200</v>
      </c>
      <c r="N65" s="208">
        <v>2</v>
      </c>
      <c r="O65" s="208">
        <v>1050</v>
      </c>
      <c r="P65" s="208">
        <v>12</v>
      </c>
      <c r="Q65" s="208">
        <v>6729</v>
      </c>
      <c r="R65" s="208">
        <v>71</v>
      </c>
      <c r="S65" s="208">
        <v>7361</v>
      </c>
      <c r="T65" s="208">
        <v>120</v>
      </c>
      <c r="U65" s="245">
        <v>30965</v>
      </c>
      <c r="V65" s="21">
        <v>1805</v>
      </c>
      <c r="W65" s="209">
        <v>169338</v>
      </c>
      <c r="X65" s="20"/>
    </row>
    <row r="66" spans="1:24" s="82" customFormat="1" ht="21.75" hidden="1" customHeight="1" outlineLevel="1" x14ac:dyDescent="0.15">
      <c r="A66" s="207" t="s">
        <v>209</v>
      </c>
      <c r="B66" s="208">
        <v>17</v>
      </c>
      <c r="C66" s="208">
        <v>2165</v>
      </c>
      <c r="D66" s="208">
        <v>9</v>
      </c>
      <c r="E66" s="208">
        <v>2885</v>
      </c>
      <c r="F66" s="208">
        <v>15</v>
      </c>
      <c r="G66" s="208">
        <v>2641</v>
      </c>
      <c r="H66" s="208" t="s">
        <v>866</v>
      </c>
      <c r="I66" s="208" t="s">
        <v>867</v>
      </c>
      <c r="J66" s="208">
        <v>25</v>
      </c>
      <c r="K66" s="208">
        <v>2670</v>
      </c>
      <c r="L66" s="208">
        <v>29</v>
      </c>
      <c r="M66" s="208">
        <v>6740</v>
      </c>
      <c r="N66" s="208">
        <v>3</v>
      </c>
      <c r="O66" s="208">
        <v>600</v>
      </c>
      <c r="P66" s="208">
        <v>79</v>
      </c>
      <c r="Q66" s="208">
        <v>7156</v>
      </c>
      <c r="R66" s="208">
        <v>165</v>
      </c>
      <c r="S66" s="208">
        <v>14089</v>
      </c>
      <c r="T66" s="208">
        <v>342</v>
      </c>
      <c r="U66" s="245">
        <v>38946</v>
      </c>
      <c r="V66" s="21">
        <v>3123</v>
      </c>
      <c r="W66" s="209">
        <v>186516</v>
      </c>
      <c r="X66" s="20"/>
    </row>
    <row r="67" spans="1:24" s="82" customFormat="1" ht="21.75" hidden="1" customHeight="1" outlineLevel="1" x14ac:dyDescent="0.15">
      <c r="A67" s="207" t="s">
        <v>210</v>
      </c>
      <c r="B67" s="208">
        <v>14</v>
      </c>
      <c r="C67" s="208">
        <v>900</v>
      </c>
      <c r="D67" s="208">
        <v>12</v>
      </c>
      <c r="E67" s="208">
        <v>3630</v>
      </c>
      <c r="F67" s="208">
        <v>19</v>
      </c>
      <c r="G67" s="208">
        <v>3728</v>
      </c>
      <c r="H67" s="208" t="s">
        <v>351</v>
      </c>
      <c r="I67" s="208" t="s">
        <v>868</v>
      </c>
      <c r="J67" s="208">
        <v>8</v>
      </c>
      <c r="K67" s="208">
        <v>1150</v>
      </c>
      <c r="L67" s="208">
        <v>11</v>
      </c>
      <c r="M67" s="208">
        <v>4460</v>
      </c>
      <c r="N67" s="208" t="s">
        <v>35</v>
      </c>
      <c r="O67" s="208" t="s">
        <v>869</v>
      </c>
      <c r="P67" s="208">
        <v>28</v>
      </c>
      <c r="Q67" s="208">
        <v>5310</v>
      </c>
      <c r="R67" s="208">
        <v>109</v>
      </c>
      <c r="S67" s="208">
        <v>8919</v>
      </c>
      <c r="T67" s="208">
        <v>201</v>
      </c>
      <c r="U67" s="245">
        <v>28097</v>
      </c>
      <c r="V67" s="21">
        <v>2830</v>
      </c>
      <c r="W67" s="209">
        <v>158605</v>
      </c>
      <c r="X67" s="20"/>
    </row>
    <row r="68" spans="1:24" s="82" customFormat="1" ht="21.75" hidden="1" customHeight="1" outlineLevel="1" x14ac:dyDescent="0.15">
      <c r="A68" s="207" t="s">
        <v>421</v>
      </c>
      <c r="B68" s="208">
        <v>10</v>
      </c>
      <c r="C68" s="208">
        <v>1684</v>
      </c>
      <c r="D68" s="208">
        <v>14</v>
      </c>
      <c r="E68" s="208">
        <v>3421</v>
      </c>
      <c r="F68" s="208">
        <v>17</v>
      </c>
      <c r="G68" s="208">
        <v>3870</v>
      </c>
      <c r="H68" s="208" t="s">
        <v>351</v>
      </c>
      <c r="I68" s="208" t="s">
        <v>157</v>
      </c>
      <c r="J68" s="208">
        <v>18</v>
      </c>
      <c r="K68" s="208">
        <v>2820</v>
      </c>
      <c r="L68" s="208">
        <v>37</v>
      </c>
      <c r="M68" s="208">
        <v>5043</v>
      </c>
      <c r="N68" s="208">
        <v>5</v>
      </c>
      <c r="O68" s="208">
        <v>710</v>
      </c>
      <c r="P68" s="208">
        <v>32</v>
      </c>
      <c r="Q68" s="208">
        <v>5150</v>
      </c>
      <c r="R68" s="208">
        <v>132</v>
      </c>
      <c r="S68" s="208">
        <v>8807</v>
      </c>
      <c r="T68" s="208">
        <v>265</v>
      </c>
      <c r="U68" s="245">
        <v>31505</v>
      </c>
      <c r="V68" s="21">
        <v>3065</v>
      </c>
      <c r="W68" s="209">
        <v>157807</v>
      </c>
      <c r="X68" s="20"/>
    </row>
    <row r="69" spans="1:24" s="82" customFormat="1" ht="21.75" hidden="1" customHeight="1" outlineLevel="1" x14ac:dyDescent="0.15">
      <c r="A69" s="207" t="s">
        <v>211</v>
      </c>
      <c r="B69" s="208">
        <v>23</v>
      </c>
      <c r="C69" s="208">
        <v>5060</v>
      </c>
      <c r="D69" s="208">
        <v>4</v>
      </c>
      <c r="E69" s="208">
        <v>1117</v>
      </c>
      <c r="F69" s="208">
        <v>15</v>
      </c>
      <c r="G69" s="208">
        <v>3519</v>
      </c>
      <c r="H69" s="208" t="s">
        <v>870</v>
      </c>
      <c r="I69" s="208" t="s">
        <v>868</v>
      </c>
      <c r="J69" s="208">
        <v>13</v>
      </c>
      <c r="K69" s="208">
        <v>2530</v>
      </c>
      <c r="L69" s="208">
        <v>19</v>
      </c>
      <c r="M69" s="208">
        <v>3925</v>
      </c>
      <c r="N69" s="208">
        <v>9</v>
      </c>
      <c r="O69" s="208">
        <v>1010</v>
      </c>
      <c r="P69" s="208">
        <v>30</v>
      </c>
      <c r="Q69" s="208">
        <v>5115</v>
      </c>
      <c r="R69" s="208">
        <v>127</v>
      </c>
      <c r="S69" s="208">
        <v>9309</v>
      </c>
      <c r="T69" s="208">
        <v>240</v>
      </c>
      <c r="U69" s="245">
        <v>31585</v>
      </c>
      <c r="V69" s="21">
        <v>2953</v>
      </c>
      <c r="W69" s="209">
        <v>152003</v>
      </c>
      <c r="X69" s="20"/>
    </row>
    <row r="70" spans="1:24" s="82" customFormat="1" ht="21.75" hidden="1" customHeight="1" outlineLevel="1" x14ac:dyDescent="0.15">
      <c r="A70" s="207" t="s">
        <v>212</v>
      </c>
      <c r="B70" s="208">
        <v>24</v>
      </c>
      <c r="C70" s="208">
        <v>3560</v>
      </c>
      <c r="D70" s="208">
        <v>3</v>
      </c>
      <c r="E70" s="208">
        <v>365</v>
      </c>
      <c r="F70" s="208">
        <v>17</v>
      </c>
      <c r="G70" s="208">
        <v>1907</v>
      </c>
      <c r="H70" s="208" t="s">
        <v>351</v>
      </c>
      <c r="I70" s="208" t="s">
        <v>157</v>
      </c>
      <c r="J70" s="208">
        <v>11</v>
      </c>
      <c r="K70" s="208">
        <v>1380</v>
      </c>
      <c r="L70" s="208">
        <v>11</v>
      </c>
      <c r="M70" s="208">
        <v>3788</v>
      </c>
      <c r="N70" s="208">
        <v>8</v>
      </c>
      <c r="O70" s="208">
        <v>1500</v>
      </c>
      <c r="P70" s="208">
        <v>47</v>
      </c>
      <c r="Q70" s="208">
        <v>6294</v>
      </c>
      <c r="R70" s="208">
        <v>99</v>
      </c>
      <c r="S70" s="208">
        <v>7948</v>
      </c>
      <c r="T70" s="208">
        <v>220</v>
      </c>
      <c r="U70" s="245">
        <v>26742</v>
      </c>
      <c r="V70" s="21">
        <v>2955</v>
      </c>
      <c r="W70" s="209">
        <v>146440</v>
      </c>
      <c r="X70" s="20"/>
    </row>
    <row r="71" spans="1:24" s="82" customFormat="1" ht="21.75" hidden="1" customHeight="1" outlineLevel="1" x14ac:dyDescent="0.15">
      <c r="A71" s="207" t="s">
        <v>213</v>
      </c>
      <c r="B71" s="208">
        <v>20</v>
      </c>
      <c r="C71" s="208">
        <v>2220</v>
      </c>
      <c r="D71" s="208">
        <v>17</v>
      </c>
      <c r="E71" s="208">
        <v>3180</v>
      </c>
      <c r="F71" s="208">
        <v>11</v>
      </c>
      <c r="G71" s="208">
        <v>1680</v>
      </c>
      <c r="H71" s="208" t="s">
        <v>870</v>
      </c>
      <c r="I71" s="208" t="s">
        <v>863</v>
      </c>
      <c r="J71" s="208">
        <v>7</v>
      </c>
      <c r="K71" s="208">
        <v>1460</v>
      </c>
      <c r="L71" s="208">
        <v>16</v>
      </c>
      <c r="M71" s="208">
        <v>3740</v>
      </c>
      <c r="N71" s="208">
        <v>7</v>
      </c>
      <c r="O71" s="208">
        <v>1260</v>
      </c>
      <c r="P71" s="208">
        <v>43</v>
      </c>
      <c r="Q71" s="208">
        <v>6708</v>
      </c>
      <c r="R71" s="208">
        <v>216</v>
      </c>
      <c r="S71" s="208">
        <v>14203</v>
      </c>
      <c r="T71" s="208">
        <v>337</v>
      </c>
      <c r="U71" s="245">
        <v>34451</v>
      </c>
      <c r="V71" s="21">
        <v>2748</v>
      </c>
      <c r="W71" s="209">
        <v>133172</v>
      </c>
      <c r="X71" s="20"/>
    </row>
    <row r="72" spans="1:24" s="82" customFormat="1" ht="21.75" hidden="1" customHeight="1" outlineLevel="1" x14ac:dyDescent="0.15">
      <c r="A72" s="207" t="s">
        <v>214</v>
      </c>
      <c r="B72" s="208">
        <v>14</v>
      </c>
      <c r="C72" s="208">
        <v>1625</v>
      </c>
      <c r="D72" s="208">
        <v>19</v>
      </c>
      <c r="E72" s="208">
        <v>1625</v>
      </c>
      <c r="F72" s="208">
        <v>14</v>
      </c>
      <c r="G72" s="208">
        <v>2410</v>
      </c>
      <c r="H72" s="208" t="s">
        <v>862</v>
      </c>
      <c r="I72" s="208" t="s">
        <v>871</v>
      </c>
      <c r="J72" s="208">
        <v>29</v>
      </c>
      <c r="K72" s="208">
        <v>2770</v>
      </c>
      <c r="L72" s="208">
        <v>15</v>
      </c>
      <c r="M72" s="208">
        <v>4425</v>
      </c>
      <c r="N72" s="208">
        <v>6</v>
      </c>
      <c r="O72" s="208">
        <v>750</v>
      </c>
      <c r="P72" s="208">
        <v>41</v>
      </c>
      <c r="Q72" s="208">
        <v>6150</v>
      </c>
      <c r="R72" s="208">
        <v>173</v>
      </c>
      <c r="S72" s="208">
        <v>11869</v>
      </c>
      <c r="T72" s="208">
        <v>311</v>
      </c>
      <c r="U72" s="245">
        <v>31624</v>
      </c>
      <c r="V72" s="21">
        <v>3104</v>
      </c>
      <c r="W72" s="209">
        <v>137035</v>
      </c>
      <c r="X72" s="20"/>
    </row>
    <row r="73" spans="1:24" s="82" customFormat="1" ht="21.75" hidden="1" customHeight="1" outlineLevel="1" x14ac:dyDescent="0.15">
      <c r="A73" s="207" t="s">
        <v>215</v>
      </c>
      <c r="B73" s="208">
        <v>23</v>
      </c>
      <c r="C73" s="208">
        <v>1665</v>
      </c>
      <c r="D73" s="208">
        <v>79</v>
      </c>
      <c r="E73" s="208">
        <v>6335</v>
      </c>
      <c r="F73" s="208">
        <v>12</v>
      </c>
      <c r="G73" s="208">
        <v>2133</v>
      </c>
      <c r="H73" s="208" t="s">
        <v>872</v>
      </c>
      <c r="I73" s="208" t="s">
        <v>863</v>
      </c>
      <c r="J73" s="208">
        <v>11</v>
      </c>
      <c r="K73" s="208">
        <v>370</v>
      </c>
      <c r="L73" s="208">
        <v>34</v>
      </c>
      <c r="M73" s="208">
        <v>4400</v>
      </c>
      <c r="N73" s="208">
        <v>5</v>
      </c>
      <c r="O73" s="208">
        <v>1180</v>
      </c>
      <c r="P73" s="208">
        <v>44</v>
      </c>
      <c r="Q73" s="208">
        <v>8649</v>
      </c>
      <c r="R73" s="208">
        <v>155</v>
      </c>
      <c r="S73" s="208">
        <v>12005</v>
      </c>
      <c r="T73" s="208">
        <v>363</v>
      </c>
      <c r="U73" s="245">
        <v>36737</v>
      </c>
      <c r="V73" s="21">
        <v>3082</v>
      </c>
      <c r="W73" s="209">
        <v>139891</v>
      </c>
      <c r="X73" s="20"/>
    </row>
    <row r="74" spans="1:24" s="82" customFormat="1" ht="21.75" hidden="1" customHeight="1" outlineLevel="1" x14ac:dyDescent="0.15">
      <c r="A74" s="207" t="s">
        <v>216</v>
      </c>
      <c r="B74" s="208">
        <v>44</v>
      </c>
      <c r="C74" s="208">
        <v>4022</v>
      </c>
      <c r="D74" s="208">
        <v>17</v>
      </c>
      <c r="E74" s="208">
        <v>2920</v>
      </c>
      <c r="F74" s="208">
        <v>13</v>
      </c>
      <c r="G74" s="208">
        <v>2460</v>
      </c>
      <c r="H74" s="208" t="s">
        <v>862</v>
      </c>
      <c r="I74" s="208" t="s">
        <v>157</v>
      </c>
      <c r="J74" s="208">
        <v>20</v>
      </c>
      <c r="K74" s="208">
        <v>1140</v>
      </c>
      <c r="L74" s="208">
        <v>20</v>
      </c>
      <c r="M74" s="208">
        <v>4020</v>
      </c>
      <c r="N74" s="208">
        <v>18</v>
      </c>
      <c r="O74" s="208">
        <v>2330</v>
      </c>
      <c r="P74" s="208">
        <v>64</v>
      </c>
      <c r="Q74" s="208">
        <v>5309</v>
      </c>
      <c r="R74" s="208">
        <v>208</v>
      </c>
      <c r="S74" s="208">
        <v>9236</v>
      </c>
      <c r="T74" s="208">
        <v>404</v>
      </c>
      <c r="U74" s="245">
        <v>31437</v>
      </c>
      <c r="V74" s="21">
        <v>3124</v>
      </c>
      <c r="W74" s="209">
        <v>133819</v>
      </c>
      <c r="X74" s="20"/>
    </row>
    <row r="75" spans="1:24" s="82" customFormat="1" ht="21.75" hidden="1" customHeight="1" outlineLevel="1" x14ac:dyDescent="0.15">
      <c r="A75" s="211" t="s">
        <v>217</v>
      </c>
      <c r="B75" s="212">
        <v>31</v>
      </c>
      <c r="C75" s="212">
        <v>2831</v>
      </c>
      <c r="D75" s="212">
        <v>33</v>
      </c>
      <c r="E75" s="212">
        <v>4340</v>
      </c>
      <c r="F75" s="212">
        <v>16</v>
      </c>
      <c r="G75" s="212">
        <v>2823</v>
      </c>
      <c r="H75" s="212" t="s">
        <v>870</v>
      </c>
      <c r="I75" s="212" t="s">
        <v>863</v>
      </c>
      <c r="J75" s="212">
        <v>6</v>
      </c>
      <c r="K75" s="212">
        <v>510</v>
      </c>
      <c r="L75" s="212">
        <v>14</v>
      </c>
      <c r="M75" s="212">
        <v>2397</v>
      </c>
      <c r="N75" s="212">
        <v>5</v>
      </c>
      <c r="O75" s="212">
        <v>950</v>
      </c>
      <c r="P75" s="212">
        <v>14</v>
      </c>
      <c r="Q75" s="212">
        <v>955</v>
      </c>
      <c r="R75" s="212">
        <v>335</v>
      </c>
      <c r="S75" s="212">
        <v>17912</v>
      </c>
      <c r="T75" s="212">
        <v>454</v>
      </c>
      <c r="U75" s="37">
        <v>32718</v>
      </c>
      <c r="V75" s="38">
        <v>2997</v>
      </c>
      <c r="W75" s="214">
        <v>126491</v>
      </c>
      <c r="X75" s="20"/>
    </row>
    <row r="76" spans="1:24" s="83" customFormat="1" ht="15" hidden="1" customHeight="1" outlineLevel="1" x14ac:dyDescent="0.15">
      <c r="A76" s="201" t="s">
        <v>873</v>
      </c>
      <c r="B76" s="202">
        <v>21</v>
      </c>
      <c r="C76" s="202">
        <v>2560</v>
      </c>
      <c r="D76" s="202">
        <v>6</v>
      </c>
      <c r="E76" s="202">
        <v>2300</v>
      </c>
      <c r="F76" s="202">
        <v>14</v>
      </c>
      <c r="G76" s="202">
        <v>2358</v>
      </c>
      <c r="H76" s="202">
        <v>42</v>
      </c>
      <c r="I76" s="202">
        <v>1831</v>
      </c>
      <c r="J76" s="202">
        <v>7</v>
      </c>
      <c r="K76" s="202">
        <v>1280</v>
      </c>
      <c r="L76" s="202">
        <v>15</v>
      </c>
      <c r="M76" s="202">
        <v>2851</v>
      </c>
      <c r="N76" s="202">
        <v>2</v>
      </c>
      <c r="O76" s="202">
        <v>1400</v>
      </c>
      <c r="P76" s="202">
        <v>10</v>
      </c>
      <c r="Q76" s="202">
        <v>5152</v>
      </c>
      <c r="R76" s="202">
        <v>309</v>
      </c>
      <c r="S76" s="202">
        <v>11747</v>
      </c>
      <c r="T76" s="202">
        <v>426</v>
      </c>
      <c r="U76" s="85">
        <v>31479</v>
      </c>
      <c r="V76" s="585">
        <v>2894</v>
      </c>
      <c r="W76" s="203">
        <v>118040</v>
      </c>
      <c r="X76" s="20"/>
    </row>
    <row r="77" spans="1:24" s="84" customFormat="1" ht="20.25" hidden="1" customHeight="1" outlineLevel="1" x14ac:dyDescent="0.15">
      <c r="A77" s="207" t="s">
        <v>218</v>
      </c>
      <c r="B77" s="208">
        <v>16</v>
      </c>
      <c r="C77" s="208">
        <v>2998</v>
      </c>
      <c r="D77" s="208">
        <v>5</v>
      </c>
      <c r="E77" s="208">
        <v>2315</v>
      </c>
      <c r="F77" s="208">
        <v>11</v>
      </c>
      <c r="G77" s="208">
        <v>2780</v>
      </c>
      <c r="H77" s="185" t="s">
        <v>345</v>
      </c>
      <c r="I77" s="185" t="s">
        <v>35</v>
      </c>
      <c r="J77" s="208">
        <v>3</v>
      </c>
      <c r="K77" s="208">
        <v>1390</v>
      </c>
      <c r="L77" s="208">
        <v>6</v>
      </c>
      <c r="M77" s="208">
        <v>2920</v>
      </c>
      <c r="N77" s="208">
        <v>3</v>
      </c>
      <c r="O77" s="208">
        <v>1275</v>
      </c>
      <c r="P77" s="208">
        <v>3</v>
      </c>
      <c r="Q77" s="208">
        <v>1090</v>
      </c>
      <c r="R77" s="208">
        <v>440</v>
      </c>
      <c r="S77" s="208">
        <v>12918</v>
      </c>
      <c r="T77" s="208">
        <v>487</v>
      </c>
      <c r="U77" s="245">
        <v>27686</v>
      </c>
      <c r="V77" s="21">
        <v>3125</v>
      </c>
      <c r="W77" s="209">
        <v>117017</v>
      </c>
      <c r="X77" s="22"/>
    </row>
    <row r="78" spans="1:24" s="84" customFormat="1" ht="20.25" hidden="1" customHeight="1" outlineLevel="1" x14ac:dyDescent="0.15">
      <c r="A78" s="207" t="s">
        <v>219</v>
      </c>
      <c r="B78" s="208">
        <v>21</v>
      </c>
      <c r="C78" s="208">
        <v>5338</v>
      </c>
      <c r="D78" s="208">
        <v>8</v>
      </c>
      <c r="E78" s="208">
        <v>3383</v>
      </c>
      <c r="F78" s="208">
        <v>11</v>
      </c>
      <c r="G78" s="208">
        <v>1165</v>
      </c>
      <c r="H78" s="185" t="s">
        <v>345</v>
      </c>
      <c r="I78" s="185" t="s">
        <v>35</v>
      </c>
      <c r="J78" s="208">
        <v>1</v>
      </c>
      <c r="K78" s="208">
        <v>420</v>
      </c>
      <c r="L78" s="208">
        <v>7</v>
      </c>
      <c r="M78" s="208">
        <v>2012</v>
      </c>
      <c r="N78" s="208">
        <v>7</v>
      </c>
      <c r="O78" s="208">
        <v>1975</v>
      </c>
      <c r="P78" s="208">
        <v>6</v>
      </c>
      <c r="Q78" s="208">
        <v>1861</v>
      </c>
      <c r="R78" s="208">
        <v>354</v>
      </c>
      <c r="S78" s="208">
        <v>13185</v>
      </c>
      <c r="T78" s="208">
        <v>415</v>
      </c>
      <c r="U78" s="245">
        <v>29339</v>
      </c>
      <c r="V78" s="21">
        <v>2922</v>
      </c>
      <c r="W78" s="209">
        <v>120118</v>
      </c>
      <c r="X78" s="22"/>
    </row>
    <row r="79" spans="1:24" s="82" customFormat="1" ht="20.25" hidden="1" customHeight="1" outlineLevel="1" x14ac:dyDescent="0.15">
      <c r="A79" s="207" t="s">
        <v>220</v>
      </c>
      <c r="B79" s="208">
        <v>14</v>
      </c>
      <c r="C79" s="208">
        <v>1814</v>
      </c>
      <c r="D79" s="208">
        <v>11</v>
      </c>
      <c r="E79" s="208">
        <v>3135</v>
      </c>
      <c r="F79" s="208">
        <v>7</v>
      </c>
      <c r="G79" s="208">
        <v>1075</v>
      </c>
      <c r="H79" s="185" t="s">
        <v>345</v>
      </c>
      <c r="I79" s="185" t="s">
        <v>35</v>
      </c>
      <c r="J79" s="208">
        <v>4</v>
      </c>
      <c r="K79" s="208">
        <v>1880</v>
      </c>
      <c r="L79" s="208">
        <v>7</v>
      </c>
      <c r="M79" s="208">
        <v>2290</v>
      </c>
      <c r="N79" s="208">
        <v>14</v>
      </c>
      <c r="O79" s="208">
        <v>2139</v>
      </c>
      <c r="P79" s="208">
        <v>4</v>
      </c>
      <c r="Q79" s="208">
        <v>1752</v>
      </c>
      <c r="R79" s="208">
        <v>359</v>
      </c>
      <c r="S79" s="208">
        <v>8532</v>
      </c>
      <c r="T79" s="208">
        <v>420</v>
      </c>
      <c r="U79" s="245">
        <v>22617</v>
      </c>
      <c r="V79" s="21">
        <v>2807</v>
      </c>
      <c r="W79" s="209">
        <v>101747</v>
      </c>
      <c r="X79" s="20"/>
    </row>
    <row r="80" spans="1:24" s="84" customFormat="1" ht="20.25" hidden="1" customHeight="1" outlineLevel="1" x14ac:dyDescent="0.15">
      <c r="A80" s="211" t="s">
        <v>221</v>
      </c>
      <c r="B80" s="212">
        <v>62</v>
      </c>
      <c r="C80" s="212">
        <v>5091</v>
      </c>
      <c r="D80" s="212">
        <v>20</v>
      </c>
      <c r="E80" s="212">
        <v>3006</v>
      </c>
      <c r="F80" s="212">
        <v>7</v>
      </c>
      <c r="G80" s="212">
        <v>1050</v>
      </c>
      <c r="H80" s="213" t="s">
        <v>345</v>
      </c>
      <c r="I80" s="213" t="s">
        <v>35</v>
      </c>
      <c r="J80" s="213" t="s">
        <v>35</v>
      </c>
      <c r="K80" s="213" t="s">
        <v>50</v>
      </c>
      <c r="L80" s="212">
        <v>12</v>
      </c>
      <c r="M80" s="212">
        <v>1960</v>
      </c>
      <c r="N80" s="212">
        <v>162</v>
      </c>
      <c r="O80" s="212">
        <v>7368</v>
      </c>
      <c r="P80" s="212">
        <v>4</v>
      </c>
      <c r="Q80" s="212">
        <v>537</v>
      </c>
      <c r="R80" s="212">
        <v>71</v>
      </c>
      <c r="S80" s="212">
        <v>3572</v>
      </c>
      <c r="T80" s="212">
        <v>338</v>
      </c>
      <c r="U80" s="37">
        <v>22584</v>
      </c>
      <c r="V80" s="38">
        <v>2662</v>
      </c>
      <c r="W80" s="214">
        <v>105912</v>
      </c>
      <c r="X80" s="22"/>
    </row>
    <row r="81" spans="1:24" s="82" customFormat="1" ht="15" hidden="1" customHeight="1" outlineLevel="1" x14ac:dyDescent="0.15">
      <c r="A81" s="201" t="s">
        <v>564</v>
      </c>
      <c r="B81" s="202">
        <v>33</v>
      </c>
      <c r="C81" s="202">
        <v>2982</v>
      </c>
      <c r="D81" s="202">
        <v>32</v>
      </c>
      <c r="E81" s="202">
        <v>3767</v>
      </c>
      <c r="F81" s="202">
        <v>1</v>
      </c>
      <c r="G81" s="202">
        <v>200</v>
      </c>
      <c r="H81" s="182" t="s">
        <v>345</v>
      </c>
      <c r="I81" s="182" t="s">
        <v>35</v>
      </c>
      <c r="J81" s="202">
        <v>34</v>
      </c>
      <c r="K81" s="202">
        <v>1325</v>
      </c>
      <c r="L81" s="202">
        <v>36</v>
      </c>
      <c r="M81" s="202">
        <v>3708</v>
      </c>
      <c r="N81" s="202">
        <v>50</v>
      </c>
      <c r="O81" s="202">
        <v>3849</v>
      </c>
      <c r="P81" s="202">
        <v>27</v>
      </c>
      <c r="Q81" s="202">
        <v>986</v>
      </c>
      <c r="R81" s="202">
        <v>88</v>
      </c>
      <c r="S81" s="202">
        <v>4190</v>
      </c>
      <c r="T81" s="202">
        <v>301</v>
      </c>
      <c r="U81" s="85">
        <v>21007</v>
      </c>
      <c r="V81" s="585">
        <v>2479</v>
      </c>
      <c r="W81" s="203">
        <v>102146</v>
      </c>
      <c r="X81" s="20"/>
    </row>
    <row r="82" spans="1:24" s="82" customFormat="1" ht="20.25" hidden="1" customHeight="1" outlineLevel="1" x14ac:dyDescent="0.15">
      <c r="A82" s="207" t="s">
        <v>222</v>
      </c>
      <c r="B82" s="208">
        <v>46</v>
      </c>
      <c r="C82" s="208">
        <v>3826</v>
      </c>
      <c r="D82" s="208">
        <v>56</v>
      </c>
      <c r="E82" s="208">
        <v>5694</v>
      </c>
      <c r="F82" s="208">
        <v>1</v>
      </c>
      <c r="G82" s="208">
        <v>95</v>
      </c>
      <c r="H82" s="185" t="s">
        <v>345</v>
      </c>
      <c r="I82" s="185" t="s">
        <v>35</v>
      </c>
      <c r="J82" s="208">
        <v>18</v>
      </c>
      <c r="K82" s="208">
        <v>900</v>
      </c>
      <c r="L82" s="208">
        <v>33</v>
      </c>
      <c r="M82" s="208">
        <v>3762</v>
      </c>
      <c r="N82" s="208">
        <v>48</v>
      </c>
      <c r="O82" s="208">
        <v>2304</v>
      </c>
      <c r="P82" s="208">
        <v>4</v>
      </c>
      <c r="Q82" s="208">
        <v>632</v>
      </c>
      <c r="R82" s="208">
        <v>71</v>
      </c>
      <c r="S82" s="208">
        <v>3837</v>
      </c>
      <c r="T82" s="208">
        <v>277</v>
      </c>
      <c r="U82" s="245">
        <v>21050</v>
      </c>
      <c r="V82" s="21">
        <v>2508</v>
      </c>
      <c r="W82" s="209">
        <v>105270</v>
      </c>
      <c r="X82" s="20"/>
    </row>
    <row r="83" spans="1:24" s="82" customFormat="1" ht="20.25" hidden="1" customHeight="1" outlineLevel="1" x14ac:dyDescent="0.15">
      <c r="A83" s="207" t="s">
        <v>223</v>
      </c>
      <c r="B83" s="208">
        <v>35</v>
      </c>
      <c r="C83" s="208">
        <v>3751</v>
      </c>
      <c r="D83" s="208">
        <v>22</v>
      </c>
      <c r="E83" s="208">
        <v>2920</v>
      </c>
      <c r="F83" s="208">
        <v>14</v>
      </c>
      <c r="G83" s="208">
        <v>1397</v>
      </c>
      <c r="H83" s="185" t="s">
        <v>345</v>
      </c>
      <c r="I83" s="185" t="s">
        <v>35</v>
      </c>
      <c r="J83" s="185" t="s">
        <v>35</v>
      </c>
      <c r="K83" s="185" t="s">
        <v>50</v>
      </c>
      <c r="L83" s="208">
        <v>29</v>
      </c>
      <c r="M83" s="208">
        <v>2122</v>
      </c>
      <c r="N83" s="208">
        <v>70</v>
      </c>
      <c r="O83" s="208">
        <v>4210</v>
      </c>
      <c r="P83" s="208">
        <v>12</v>
      </c>
      <c r="Q83" s="208">
        <v>420</v>
      </c>
      <c r="R83" s="208">
        <v>53</v>
      </c>
      <c r="S83" s="208">
        <v>4385</v>
      </c>
      <c r="T83" s="208">
        <v>235</v>
      </c>
      <c r="U83" s="245">
        <v>19205</v>
      </c>
      <c r="V83" s="21">
        <v>2376</v>
      </c>
      <c r="W83" s="209">
        <v>98589</v>
      </c>
      <c r="X83" s="20"/>
    </row>
    <row r="84" spans="1:24" s="82" customFormat="1" ht="20.25" hidden="1" customHeight="1" outlineLevel="1" x14ac:dyDescent="0.15">
      <c r="A84" s="207" t="s">
        <v>224</v>
      </c>
      <c r="B84" s="208">
        <v>33</v>
      </c>
      <c r="C84" s="208">
        <v>3516</v>
      </c>
      <c r="D84" s="208">
        <v>18</v>
      </c>
      <c r="E84" s="208">
        <v>2337</v>
      </c>
      <c r="F84" s="208">
        <v>3</v>
      </c>
      <c r="G84" s="208">
        <v>483</v>
      </c>
      <c r="H84" s="185" t="s">
        <v>345</v>
      </c>
      <c r="I84" s="185" t="s">
        <v>35</v>
      </c>
      <c r="J84" s="208">
        <v>39</v>
      </c>
      <c r="K84" s="208">
        <v>2222</v>
      </c>
      <c r="L84" s="208">
        <v>26</v>
      </c>
      <c r="M84" s="208">
        <v>2516</v>
      </c>
      <c r="N84" s="208">
        <v>57</v>
      </c>
      <c r="O84" s="208">
        <v>4099</v>
      </c>
      <c r="P84" s="208">
        <v>2</v>
      </c>
      <c r="Q84" s="208">
        <v>215</v>
      </c>
      <c r="R84" s="208">
        <v>31</v>
      </c>
      <c r="S84" s="208">
        <v>1380</v>
      </c>
      <c r="T84" s="208">
        <v>209</v>
      </c>
      <c r="U84" s="245">
        <v>16768</v>
      </c>
      <c r="V84" s="21">
        <v>1906</v>
      </c>
      <c r="W84" s="209">
        <v>69645</v>
      </c>
      <c r="X84" s="20"/>
    </row>
    <row r="85" spans="1:24" s="82" customFormat="1" ht="20.25" hidden="1" customHeight="1" outlineLevel="1" x14ac:dyDescent="0.15">
      <c r="A85" s="211" t="s">
        <v>225</v>
      </c>
      <c r="B85" s="212">
        <v>27</v>
      </c>
      <c r="C85" s="212">
        <v>2012</v>
      </c>
      <c r="D85" s="212">
        <v>28</v>
      </c>
      <c r="E85" s="212">
        <v>3875</v>
      </c>
      <c r="F85" s="212">
        <v>9</v>
      </c>
      <c r="G85" s="212">
        <v>1966</v>
      </c>
      <c r="H85" s="213" t="s">
        <v>345</v>
      </c>
      <c r="I85" s="213" t="s">
        <v>35</v>
      </c>
      <c r="J85" s="212">
        <v>32</v>
      </c>
      <c r="K85" s="212">
        <v>1868</v>
      </c>
      <c r="L85" s="212">
        <v>23</v>
      </c>
      <c r="M85" s="212">
        <v>2367</v>
      </c>
      <c r="N85" s="212">
        <v>15</v>
      </c>
      <c r="O85" s="212">
        <v>1090</v>
      </c>
      <c r="P85" s="212">
        <v>15</v>
      </c>
      <c r="Q85" s="212">
        <v>820</v>
      </c>
      <c r="R85" s="212">
        <v>51</v>
      </c>
      <c r="S85" s="212">
        <v>3408</v>
      </c>
      <c r="T85" s="212">
        <v>200</v>
      </c>
      <c r="U85" s="37">
        <v>17406</v>
      </c>
      <c r="V85" s="38">
        <v>1723</v>
      </c>
      <c r="W85" s="214">
        <v>64665</v>
      </c>
      <c r="X85" s="20"/>
    </row>
    <row r="86" spans="1:24" s="82" customFormat="1" ht="20.25" customHeight="1" collapsed="1" x14ac:dyDescent="0.15">
      <c r="A86" s="201" t="s">
        <v>630</v>
      </c>
      <c r="B86" s="202">
        <v>31</v>
      </c>
      <c r="C86" s="202">
        <v>2510</v>
      </c>
      <c r="D86" s="202">
        <v>38</v>
      </c>
      <c r="E86" s="202">
        <v>3295</v>
      </c>
      <c r="F86" s="202">
        <v>1</v>
      </c>
      <c r="G86" s="202">
        <v>150</v>
      </c>
      <c r="H86" s="182" t="s">
        <v>345</v>
      </c>
      <c r="I86" s="182" t="s">
        <v>35</v>
      </c>
      <c r="J86" s="202">
        <v>65</v>
      </c>
      <c r="K86" s="202">
        <v>3364</v>
      </c>
      <c r="L86" s="202">
        <v>38</v>
      </c>
      <c r="M86" s="202">
        <v>2572</v>
      </c>
      <c r="N86" s="202">
        <v>50</v>
      </c>
      <c r="O86" s="202">
        <v>3711</v>
      </c>
      <c r="P86" s="202">
        <v>11</v>
      </c>
      <c r="Q86" s="202">
        <v>636</v>
      </c>
      <c r="R86" s="202">
        <v>131</v>
      </c>
      <c r="S86" s="202">
        <v>5089</v>
      </c>
      <c r="T86" s="202">
        <v>365</v>
      </c>
      <c r="U86" s="85">
        <v>21327</v>
      </c>
      <c r="V86" s="585">
        <v>1780</v>
      </c>
      <c r="W86" s="203">
        <v>69685</v>
      </c>
      <c r="X86" s="20"/>
    </row>
    <row r="87" spans="1:24" s="82" customFormat="1" ht="20.25" customHeight="1" x14ac:dyDescent="0.15">
      <c r="A87" s="207" t="s">
        <v>416</v>
      </c>
      <c r="B87" s="208">
        <v>50</v>
      </c>
      <c r="C87" s="208">
        <v>3610</v>
      </c>
      <c r="D87" s="208">
        <v>62</v>
      </c>
      <c r="E87" s="208">
        <v>2851</v>
      </c>
      <c r="F87" s="208">
        <v>1</v>
      </c>
      <c r="G87" s="208">
        <v>67</v>
      </c>
      <c r="H87" s="185" t="s">
        <v>345</v>
      </c>
      <c r="I87" s="185" t="s">
        <v>35</v>
      </c>
      <c r="J87" s="208">
        <v>25</v>
      </c>
      <c r="K87" s="208">
        <v>1144</v>
      </c>
      <c r="L87" s="208">
        <v>25</v>
      </c>
      <c r="M87" s="208">
        <v>2907</v>
      </c>
      <c r="N87" s="208">
        <v>100</v>
      </c>
      <c r="O87" s="208">
        <v>6155</v>
      </c>
      <c r="P87" s="185" t="s">
        <v>345</v>
      </c>
      <c r="Q87" s="185" t="s">
        <v>345</v>
      </c>
      <c r="R87" s="208">
        <v>21</v>
      </c>
      <c r="S87" s="208">
        <v>835</v>
      </c>
      <c r="T87" s="208">
        <v>284</v>
      </c>
      <c r="U87" s="245">
        <v>17569</v>
      </c>
      <c r="V87" s="21">
        <v>1603</v>
      </c>
      <c r="W87" s="209">
        <v>62634</v>
      </c>
      <c r="X87" s="20"/>
    </row>
    <row r="88" spans="1:24" s="82" customFormat="1" ht="20.25" customHeight="1" x14ac:dyDescent="0.15">
      <c r="A88" s="207" t="s">
        <v>417</v>
      </c>
      <c r="B88" s="208">
        <v>22</v>
      </c>
      <c r="C88" s="208">
        <v>1385</v>
      </c>
      <c r="D88" s="208">
        <v>38</v>
      </c>
      <c r="E88" s="208">
        <v>3231</v>
      </c>
      <c r="F88" s="208">
        <v>2</v>
      </c>
      <c r="G88" s="208">
        <v>128</v>
      </c>
      <c r="H88" s="185" t="s">
        <v>345</v>
      </c>
      <c r="I88" s="185" t="s">
        <v>35</v>
      </c>
      <c r="J88" s="208">
        <v>19</v>
      </c>
      <c r="K88" s="208">
        <v>1395</v>
      </c>
      <c r="L88" s="208">
        <v>27</v>
      </c>
      <c r="M88" s="208">
        <v>1887</v>
      </c>
      <c r="N88" s="208">
        <v>67</v>
      </c>
      <c r="O88" s="208">
        <v>3253</v>
      </c>
      <c r="P88" s="185" t="s">
        <v>345</v>
      </c>
      <c r="Q88" s="185" t="s">
        <v>345</v>
      </c>
      <c r="R88" s="208">
        <v>108</v>
      </c>
      <c r="S88" s="208">
        <v>9854</v>
      </c>
      <c r="T88" s="208">
        <v>283</v>
      </c>
      <c r="U88" s="245">
        <v>21133</v>
      </c>
      <c r="V88" s="21">
        <v>1539</v>
      </c>
      <c r="W88" s="209">
        <v>66355</v>
      </c>
      <c r="X88" s="20"/>
    </row>
    <row r="89" spans="1:24" s="82" customFormat="1" ht="20.25" customHeight="1" x14ac:dyDescent="0.15">
      <c r="A89" s="207" t="s">
        <v>418</v>
      </c>
      <c r="B89" s="208">
        <v>47</v>
      </c>
      <c r="C89" s="208">
        <v>2812</v>
      </c>
      <c r="D89" s="208">
        <v>43</v>
      </c>
      <c r="E89" s="208">
        <v>4539</v>
      </c>
      <c r="F89" s="208">
        <v>1</v>
      </c>
      <c r="G89" s="208">
        <v>140</v>
      </c>
      <c r="H89" s="185" t="s">
        <v>345</v>
      </c>
      <c r="I89" s="185" t="s">
        <v>35</v>
      </c>
      <c r="J89" s="208">
        <v>17</v>
      </c>
      <c r="K89" s="208">
        <v>1520</v>
      </c>
      <c r="L89" s="208">
        <v>21</v>
      </c>
      <c r="M89" s="208">
        <v>1980</v>
      </c>
      <c r="N89" s="208">
        <v>49</v>
      </c>
      <c r="O89" s="208">
        <v>2308</v>
      </c>
      <c r="P89" s="185" t="s">
        <v>345</v>
      </c>
      <c r="Q89" s="185" t="s">
        <v>345</v>
      </c>
      <c r="R89" s="208">
        <v>193</v>
      </c>
      <c r="S89" s="208">
        <v>21275</v>
      </c>
      <c r="T89" s="208">
        <v>371</v>
      </c>
      <c r="U89" s="245">
        <v>34574</v>
      </c>
      <c r="V89" s="21">
        <v>1667</v>
      </c>
      <c r="W89" s="209">
        <v>80392</v>
      </c>
      <c r="X89" s="20"/>
    </row>
    <row r="90" spans="1:24" s="82" customFormat="1" ht="20.25" customHeight="1" x14ac:dyDescent="0.15">
      <c r="A90" s="207" t="s">
        <v>419</v>
      </c>
      <c r="B90" s="208">
        <v>4</v>
      </c>
      <c r="C90" s="208">
        <v>135</v>
      </c>
      <c r="D90" s="208">
        <v>11</v>
      </c>
      <c r="E90" s="208">
        <v>476</v>
      </c>
      <c r="F90" s="185" t="s">
        <v>345</v>
      </c>
      <c r="G90" s="185" t="s">
        <v>35</v>
      </c>
      <c r="H90" s="185" t="s">
        <v>345</v>
      </c>
      <c r="I90" s="185" t="s">
        <v>35</v>
      </c>
      <c r="J90" s="208">
        <v>12</v>
      </c>
      <c r="K90" s="208">
        <v>960</v>
      </c>
      <c r="L90" s="208">
        <v>12</v>
      </c>
      <c r="M90" s="208">
        <v>850</v>
      </c>
      <c r="N90" s="208">
        <v>12</v>
      </c>
      <c r="O90" s="208">
        <v>390</v>
      </c>
      <c r="P90" s="185" t="s">
        <v>345</v>
      </c>
      <c r="Q90" s="185" t="s">
        <v>345</v>
      </c>
      <c r="R90" s="208">
        <v>33</v>
      </c>
      <c r="S90" s="208">
        <v>1340</v>
      </c>
      <c r="T90" s="208">
        <v>84</v>
      </c>
      <c r="U90" s="245">
        <v>4151</v>
      </c>
      <c r="V90" s="21">
        <v>846</v>
      </c>
      <c r="W90" s="209">
        <v>31808</v>
      </c>
      <c r="X90" s="20"/>
    </row>
    <row r="91" spans="1:24" s="82" customFormat="1" ht="20.25" customHeight="1" x14ac:dyDescent="0.15">
      <c r="A91" s="72" t="s">
        <v>420</v>
      </c>
      <c r="B91" s="35">
        <v>129</v>
      </c>
      <c r="C91" s="35">
        <v>5786</v>
      </c>
      <c r="D91" s="35">
        <v>89</v>
      </c>
      <c r="E91" s="35">
        <v>4545</v>
      </c>
      <c r="F91" s="35">
        <v>1</v>
      </c>
      <c r="G91" s="35">
        <v>50</v>
      </c>
      <c r="H91" s="39" t="s">
        <v>345</v>
      </c>
      <c r="I91" s="39" t="s">
        <v>35</v>
      </c>
      <c r="J91" s="35">
        <v>28</v>
      </c>
      <c r="K91" s="35">
        <v>1284</v>
      </c>
      <c r="L91" s="35">
        <v>47</v>
      </c>
      <c r="M91" s="35">
        <v>3239</v>
      </c>
      <c r="N91" s="35">
        <v>101</v>
      </c>
      <c r="O91" s="35">
        <v>3408</v>
      </c>
      <c r="P91" s="35">
        <v>17</v>
      </c>
      <c r="Q91" s="35">
        <v>1200</v>
      </c>
      <c r="R91" s="35">
        <v>248</v>
      </c>
      <c r="S91" s="35">
        <v>12398</v>
      </c>
      <c r="T91" s="35">
        <v>660</v>
      </c>
      <c r="U91" s="586">
        <v>31910</v>
      </c>
      <c r="V91" s="587">
        <v>1521</v>
      </c>
      <c r="W91" s="36">
        <v>59084</v>
      </c>
      <c r="X91" s="20"/>
    </row>
    <row r="92" spans="1:24" s="82" customFormat="1" ht="20.25" customHeight="1" x14ac:dyDescent="0.15">
      <c r="A92" s="72" t="s">
        <v>568</v>
      </c>
      <c r="B92" s="43">
        <v>219</v>
      </c>
      <c r="C92" s="43">
        <v>11206</v>
      </c>
      <c r="D92" s="43">
        <v>174</v>
      </c>
      <c r="E92" s="43">
        <v>5765</v>
      </c>
      <c r="F92" s="44">
        <v>3</v>
      </c>
      <c r="G92" s="44">
        <v>554</v>
      </c>
      <c r="H92" s="39" t="s">
        <v>345</v>
      </c>
      <c r="I92" s="39" t="s">
        <v>35</v>
      </c>
      <c r="J92" s="43">
        <v>31</v>
      </c>
      <c r="K92" s="43">
        <v>1350</v>
      </c>
      <c r="L92" s="43">
        <v>63</v>
      </c>
      <c r="M92" s="43">
        <v>3751</v>
      </c>
      <c r="N92" s="43">
        <v>86</v>
      </c>
      <c r="O92" s="43">
        <v>1580</v>
      </c>
      <c r="P92" s="39" t="s">
        <v>345</v>
      </c>
      <c r="Q92" s="39" t="s">
        <v>345</v>
      </c>
      <c r="R92" s="43">
        <v>362</v>
      </c>
      <c r="S92" s="43">
        <v>16591</v>
      </c>
      <c r="T92" s="43">
        <f>B92+D92+F92+J92+L92+N92+R92</f>
        <v>938</v>
      </c>
      <c r="U92" s="45">
        <f>C92+E92+G92+K92+M92+O92+S92</f>
        <v>40797</v>
      </c>
      <c r="V92" s="46">
        <f t="shared" ref="V92:W95" si="0">R44+T92</f>
        <v>1944</v>
      </c>
      <c r="W92" s="47">
        <f t="shared" si="0"/>
        <v>71640</v>
      </c>
      <c r="X92" s="20"/>
    </row>
    <row r="93" spans="1:24" s="82" customFormat="1" ht="20.25" customHeight="1" x14ac:dyDescent="0.15">
      <c r="A93" s="72" t="s">
        <v>874</v>
      </c>
      <c r="B93" s="48">
        <v>125</v>
      </c>
      <c r="C93" s="48">
        <v>4764</v>
      </c>
      <c r="D93" s="48">
        <v>276</v>
      </c>
      <c r="E93" s="48">
        <v>6860</v>
      </c>
      <c r="F93" s="49">
        <v>43</v>
      </c>
      <c r="G93" s="49">
        <v>1318</v>
      </c>
      <c r="H93" s="39" t="s">
        <v>345</v>
      </c>
      <c r="I93" s="39" t="s">
        <v>35</v>
      </c>
      <c r="J93" s="48">
        <v>11</v>
      </c>
      <c r="K93" s="48">
        <v>410</v>
      </c>
      <c r="L93" s="48">
        <v>56</v>
      </c>
      <c r="M93" s="48">
        <v>5387</v>
      </c>
      <c r="N93" s="48">
        <v>69</v>
      </c>
      <c r="O93" s="48">
        <v>2824</v>
      </c>
      <c r="P93" s="49">
        <v>38</v>
      </c>
      <c r="Q93" s="49">
        <v>1140</v>
      </c>
      <c r="R93" s="48">
        <v>203</v>
      </c>
      <c r="S93" s="48">
        <v>11992</v>
      </c>
      <c r="T93" s="48">
        <f>B93+D93+F93+J93+L93+N93+P93+R93</f>
        <v>821</v>
      </c>
      <c r="U93" s="50">
        <f>C93+E93+G93+K93+M93+O93+Q93+S93</f>
        <v>34695</v>
      </c>
      <c r="V93" s="51">
        <f t="shared" si="0"/>
        <v>1929</v>
      </c>
      <c r="W93" s="52">
        <f t="shared" si="0"/>
        <v>67712</v>
      </c>
      <c r="X93" s="20"/>
    </row>
    <row r="94" spans="1:24" s="82" customFormat="1" ht="20.25" customHeight="1" x14ac:dyDescent="0.15">
      <c r="A94" s="72" t="s">
        <v>843</v>
      </c>
      <c r="B94" s="48">
        <v>265</v>
      </c>
      <c r="C94" s="48">
        <v>6544</v>
      </c>
      <c r="D94" s="48">
        <v>252</v>
      </c>
      <c r="E94" s="48">
        <v>6831</v>
      </c>
      <c r="F94" s="49">
        <v>18</v>
      </c>
      <c r="G94" s="49">
        <v>570</v>
      </c>
      <c r="H94" s="39" t="s">
        <v>345</v>
      </c>
      <c r="I94" s="39" t="s">
        <v>35</v>
      </c>
      <c r="J94" s="48">
        <v>44</v>
      </c>
      <c r="K94" s="48">
        <v>1234</v>
      </c>
      <c r="L94" s="48">
        <v>85</v>
      </c>
      <c r="M94" s="48">
        <v>2748</v>
      </c>
      <c r="N94" s="48">
        <v>76</v>
      </c>
      <c r="O94" s="48">
        <v>1731</v>
      </c>
      <c r="P94" s="49">
        <v>14</v>
      </c>
      <c r="Q94" s="49">
        <v>520</v>
      </c>
      <c r="R94" s="48">
        <v>352</v>
      </c>
      <c r="S94" s="48">
        <v>16273</v>
      </c>
      <c r="T94" s="48">
        <f t="shared" ref="T94:U94" si="1">B94+D94+F94+J94+L94+N94+P94+R94</f>
        <v>1106</v>
      </c>
      <c r="U94" s="50">
        <f t="shared" si="1"/>
        <v>36451</v>
      </c>
      <c r="V94" s="51">
        <f t="shared" si="0"/>
        <v>2207</v>
      </c>
      <c r="W94" s="52">
        <f t="shared" si="0"/>
        <v>65654</v>
      </c>
      <c r="X94" s="20"/>
    </row>
    <row r="95" spans="1:24" s="82" customFormat="1" ht="20.25" customHeight="1" x14ac:dyDescent="0.15">
      <c r="A95" s="72" t="s">
        <v>875</v>
      </c>
      <c r="B95" s="48">
        <v>193</v>
      </c>
      <c r="C95" s="48">
        <v>5863</v>
      </c>
      <c r="D95" s="48">
        <v>231</v>
      </c>
      <c r="E95" s="48">
        <v>6791</v>
      </c>
      <c r="F95" s="39" t="s">
        <v>345</v>
      </c>
      <c r="G95" s="39" t="s">
        <v>35</v>
      </c>
      <c r="H95" s="39" t="s">
        <v>345</v>
      </c>
      <c r="I95" s="39" t="s">
        <v>35</v>
      </c>
      <c r="J95" s="48">
        <v>5</v>
      </c>
      <c r="K95" s="48">
        <v>412</v>
      </c>
      <c r="L95" s="48">
        <v>44</v>
      </c>
      <c r="M95" s="48">
        <v>2180</v>
      </c>
      <c r="N95" s="48">
        <v>79</v>
      </c>
      <c r="O95" s="48">
        <v>2367</v>
      </c>
      <c r="P95" s="49">
        <v>31</v>
      </c>
      <c r="Q95" s="49">
        <v>1407</v>
      </c>
      <c r="R95" s="48">
        <v>158</v>
      </c>
      <c r="S95" s="48">
        <v>7355</v>
      </c>
      <c r="T95" s="48">
        <f>B95+D95+J95+L95+N95+P95+R95</f>
        <v>741</v>
      </c>
      <c r="U95" s="50">
        <f>C95+E95+K95+M95+O95+Q95+S95</f>
        <v>26375</v>
      </c>
      <c r="V95" s="51">
        <f t="shared" si="0"/>
        <v>1238</v>
      </c>
      <c r="W95" s="52">
        <f t="shared" si="0"/>
        <v>40487</v>
      </c>
      <c r="X95" s="20"/>
    </row>
    <row r="96" spans="1:24" s="82" customFormat="1" ht="20.25" customHeight="1" x14ac:dyDescent="0.15">
      <c r="A96" s="73" t="s">
        <v>631</v>
      </c>
      <c r="B96" s="48">
        <v>429</v>
      </c>
      <c r="C96" s="48">
        <v>16374</v>
      </c>
      <c r="D96" s="48">
        <v>272</v>
      </c>
      <c r="E96" s="48">
        <v>3947</v>
      </c>
      <c r="F96" s="41" t="s">
        <v>345</v>
      </c>
      <c r="G96" s="41" t="s">
        <v>35</v>
      </c>
      <c r="H96" s="41" t="s">
        <v>345</v>
      </c>
      <c r="I96" s="41" t="s">
        <v>35</v>
      </c>
      <c r="J96" s="48" t="s">
        <v>345</v>
      </c>
      <c r="K96" s="48" t="s">
        <v>35</v>
      </c>
      <c r="L96" s="48">
        <v>63</v>
      </c>
      <c r="M96" s="48">
        <v>1044</v>
      </c>
      <c r="N96" s="48">
        <v>68</v>
      </c>
      <c r="O96" s="48">
        <v>857</v>
      </c>
      <c r="P96" s="49">
        <v>46</v>
      </c>
      <c r="Q96" s="49">
        <v>1299</v>
      </c>
      <c r="R96" s="48">
        <v>121</v>
      </c>
      <c r="S96" s="48">
        <v>2719</v>
      </c>
      <c r="T96" s="48">
        <v>999</v>
      </c>
      <c r="U96" s="50">
        <v>26240</v>
      </c>
      <c r="V96" s="51">
        <v>999</v>
      </c>
      <c r="W96" s="52">
        <v>26240</v>
      </c>
      <c r="X96" s="20"/>
    </row>
    <row r="97" spans="1:26" s="82" customFormat="1" ht="20.25" customHeight="1" thickBot="1" x14ac:dyDescent="0.2">
      <c r="A97" s="74" t="s">
        <v>632</v>
      </c>
      <c r="B97" s="588">
        <v>495</v>
      </c>
      <c r="C97" s="588">
        <v>17091</v>
      </c>
      <c r="D97" s="588">
        <v>198</v>
      </c>
      <c r="E97" s="588">
        <v>2625</v>
      </c>
      <c r="F97" s="579">
        <v>4</v>
      </c>
      <c r="G97" s="579">
        <v>50</v>
      </c>
      <c r="H97" s="579" t="s">
        <v>876</v>
      </c>
      <c r="I97" s="579" t="s">
        <v>839</v>
      </c>
      <c r="J97" s="588">
        <v>20</v>
      </c>
      <c r="K97" s="588">
        <v>1017</v>
      </c>
      <c r="L97" s="588">
        <v>50</v>
      </c>
      <c r="M97" s="588">
        <v>747</v>
      </c>
      <c r="N97" s="588">
        <v>240</v>
      </c>
      <c r="O97" s="588">
        <v>2455</v>
      </c>
      <c r="P97" s="589">
        <v>43</v>
      </c>
      <c r="Q97" s="589">
        <v>780</v>
      </c>
      <c r="R97" s="588">
        <v>368</v>
      </c>
      <c r="S97" s="588">
        <v>7722</v>
      </c>
      <c r="T97" s="588">
        <f>SUM(R97,P97,N97,L97,J97,H97,F97,D97,B97)</f>
        <v>1418</v>
      </c>
      <c r="U97" s="590">
        <f>SUM(S97,Q97,O97,M97,K97,I97,G97,E97,C97)</f>
        <v>32487</v>
      </c>
      <c r="V97" s="591">
        <f>SUM(T97,R49)</f>
        <v>2386</v>
      </c>
      <c r="W97" s="592">
        <f>SUM(U97,S49)</f>
        <v>48653</v>
      </c>
      <c r="X97" s="20"/>
    </row>
    <row r="98" spans="1:26" s="82" customFormat="1" ht="20.25" customHeight="1" thickBot="1" x14ac:dyDescent="0.2">
      <c r="A98" s="90"/>
      <c r="B98" s="91"/>
      <c r="C98" s="91"/>
      <c r="D98" s="91"/>
      <c r="E98" s="91"/>
      <c r="F98" s="92"/>
      <c r="G98" s="92"/>
      <c r="H98" s="92"/>
      <c r="I98" s="92"/>
      <c r="J98" s="91"/>
      <c r="K98" s="91"/>
      <c r="L98" s="91"/>
      <c r="M98" s="91"/>
      <c r="N98" s="91"/>
      <c r="O98" s="91"/>
      <c r="P98" s="93"/>
      <c r="Q98" s="93"/>
      <c r="R98" s="91"/>
      <c r="S98" s="91"/>
      <c r="T98" s="91"/>
      <c r="U98" s="91"/>
      <c r="V98" s="91"/>
      <c r="W98" s="91"/>
      <c r="X98" s="20"/>
    </row>
    <row r="99" spans="1:26" s="70" customFormat="1" x14ac:dyDescent="0.15">
      <c r="A99" s="593" t="s">
        <v>794</v>
      </c>
      <c r="B99" s="382" t="s">
        <v>795</v>
      </c>
      <c r="C99" s="382"/>
      <c r="D99" s="382" t="s">
        <v>796</v>
      </c>
      <c r="E99" s="382"/>
      <c r="F99" s="382" t="s">
        <v>797</v>
      </c>
      <c r="G99" s="382"/>
      <c r="H99" s="382" t="s">
        <v>798</v>
      </c>
      <c r="I99" s="382"/>
      <c r="J99" s="382" t="s">
        <v>799</v>
      </c>
      <c r="K99" s="382"/>
      <c r="L99" s="382" t="s">
        <v>800</v>
      </c>
      <c r="M99" s="382"/>
      <c r="N99" s="382" t="s">
        <v>801</v>
      </c>
      <c r="O99" s="382"/>
      <c r="P99" s="382" t="s">
        <v>802</v>
      </c>
      <c r="Q99" s="382"/>
      <c r="R99" s="270" t="s">
        <v>803</v>
      </c>
      <c r="S99" s="594"/>
      <c r="T99" s="270" t="s">
        <v>804</v>
      </c>
      <c r="U99" s="271"/>
      <c r="V99" s="595" t="s">
        <v>1055</v>
      </c>
      <c r="W99" s="596"/>
      <c r="X99" s="309"/>
      <c r="Y99" s="309"/>
      <c r="Z99" s="71"/>
    </row>
    <row r="100" spans="1:26" s="70" customFormat="1" x14ac:dyDescent="0.15">
      <c r="A100" s="597"/>
      <c r="B100" s="570" t="s">
        <v>338</v>
      </c>
      <c r="C100" s="243" t="s">
        <v>805</v>
      </c>
      <c r="D100" s="570" t="s">
        <v>338</v>
      </c>
      <c r="E100" s="243" t="s">
        <v>805</v>
      </c>
      <c r="F100" s="243" t="s">
        <v>338</v>
      </c>
      <c r="G100" s="243" t="s">
        <v>805</v>
      </c>
      <c r="H100" s="243" t="s">
        <v>338</v>
      </c>
      <c r="I100" s="243" t="s">
        <v>805</v>
      </c>
      <c r="J100" s="570" t="s">
        <v>806</v>
      </c>
      <c r="K100" s="243" t="s">
        <v>805</v>
      </c>
      <c r="L100" s="570" t="s">
        <v>338</v>
      </c>
      <c r="M100" s="243" t="s">
        <v>805</v>
      </c>
      <c r="N100" s="243" t="s">
        <v>338</v>
      </c>
      <c r="O100" s="243" t="s">
        <v>805</v>
      </c>
      <c r="P100" s="243" t="s">
        <v>338</v>
      </c>
      <c r="Q100" s="243" t="s">
        <v>805</v>
      </c>
      <c r="R100" s="243" t="s">
        <v>338</v>
      </c>
      <c r="S100" s="243" t="s">
        <v>805</v>
      </c>
      <c r="T100" s="243" t="s">
        <v>338</v>
      </c>
      <c r="U100" s="583" t="s">
        <v>805</v>
      </c>
      <c r="V100" s="584" t="s">
        <v>806</v>
      </c>
      <c r="W100" s="197" t="s">
        <v>805</v>
      </c>
      <c r="X100" s="80"/>
      <c r="Y100" s="80"/>
      <c r="Z100" s="71"/>
    </row>
    <row r="101" spans="1:26" s="70" customFormat="1" ht="7.5" customHeight="1" x14ac:dyDescent="0.15">
      <c r="A101" s="597"/>
      <c r="B101" s="180" t="s">
        <v>807</v>
      </c>
      <c r="C101" s="180" t="s">
        <v>621</v>
      </c>
      <c r="D101" s="180" t="s">
        <v>1080</v>
      </c>
      <c r="E101" s="180" t="s">
        <v>621</v>
      </c>
      <c r="F101" s="180" t="s">
        <v>1080</v>
      </c>
      <c r="G101" s="180" t="s">
        <v>621</v>
      </c>
      <c r="H101" s="180" t="s">
        <v>1080</v>
      </c>
      <c r="I101" s="180" t="s">
        <v>621</v>
      </c>
      <c r="J101" s="180" t="s">
        <v>1080</v>
      </c>
      <c r="K101" s="180" t="s">
        <v>621</v>
      </c>
      <c r="L101" s="180" t="s">
        <v>1080</v>
      </c>
      <c r="M101" s="180" t="s">
        <v>1082</v>
      </c>
      <c r="N101" s="180" t="s">
        <v>1083</v>
      </c>
      <c r="O101" s="180" t="s">
        <v>620</v>
      </c>
      <c r="P101" s="180" t="s">
        <v>1080</v>
      </c>
      <c r="Q101" s="180" t="s">
        <v>620</v>
      </c>
      <c r="R101" s="180" t="s">
        <v>1080</v>
      </c>
      <c r="S101" s="180" t="s">
        <v>620</v>
      </c>
      <c r="T101" s="180" t="s">
        <v>1080</v>
      </c>
      <c r="U101" s="371" t="s">
        <v>620</v>
      </c>
      <c r="V101" s="549" t="s">
        <v>1084</v>
      </c>
      <c r="W101" s="181" t="s">
        <v>1085</v>
      </c>
      <c r="X101" s="81"/>
      <c r="Y101" s="81"/>
      <c r="Z101" s="71"/>
    </row>
    <row r="102" spans="1:26" s="70" customFormat="1" ht="15.75" hidden="1" customHeight="1" outlineLevel="1" x14ac:dyDescent="0.15">
      <c r="A102" s="572" t="s">
        <v>808</v>
      </c>
      <c r="B102" s="573">
        <v>22</v>
      </c>
      <c r="C102" s="573">
        <v>4146</v>
      </c>
      <c r="D102" s="573">
        <v>10</v>
      </c>
      <c r="E102" s="573">
        <v>1680</v>
      </c>
      <c r="F102" s="573">
        <v>522</v>
      </c>
      <c r="G102" s="573">
        <v>21347</v>
      </c>
      <c r="H102" s="573">
        <v>40</v>
      </c>
      <c r="I102" s="573">
        <v>13601</v>
      </c>
      <c r="J102" s="573">
        <v>145</v>
      </c>
      <c r="K102" s="573">
        <v>28884</v>
      </c>
      <c r="L102" s="573">
        <v>9</v>
      </c>
      <c r="M102" s="573">
        <v>1210</v>
      </c>
      <c r="N102" s="573">
        <v>197</v>
      </c>
      <c r="O102" s="573">
        <v>21796</v>
      </c>
      <c r="P102" s="573">
        <v>219</v>
      </c>
      <c r="Q102" s="573">
        <v>17829</v>
      </c>
      <c r="R102" s="573"/>
      <c r="S102" s="573"/>
      <c r="T102" s="573"/>
      <c r="U102" s="598"/>
      <c r="V102" s="599">
        <v>1164</v>
      </c>
      <c r="W102" s="574">
        <v>110493</v>
      </c>
      <c r="X102" s="19"/>
      <c r="Y102" s="19"/>
      <c r="Z102" s="71"/>
    </row>
    <row r="103" spans="1:26" s="70" customFormat="1" ht="22.5" hidden="1" customHeight="1" outlineLevel="1" x14ac:dyDescent="0.15">
      <c r="A103" s="576" t="s">
        <v>809</v>
      </c>
      <c r="B103" s="577">
        <v>19</v>
      </c>
      <c r="C103" s="577">
        <v>3056</v>
      </c>
      <c r="D103" s="577">
        <v>65</v>
      </c>
      <c r="E103" s="577">
        <v>5352</v>
      </c>
      <c r="F103" s="577">
        <v>445</v>
      </c>
      <c r="G103" s="577">
        <v>15379</v>
      </c>
      <c r="H103" s="577">
        <v>80</v>
      </c>
      <c r="I103" s="577">
        <v>16666</v>
      </c>
      <c r="J103" s="577">
        <v>122</v>
      </c>
      <c r="K103" s="577">
        <v>24423</v>
      </c>
      <c r="L103" s="577">
        <v>10</v>
      </c>
      <c r="M103" s="577">
        <v>1723</v>
      </c>
      <c r="N103" s="577">
        <v>207</v>
      </c>
      <c r="O103" s="577">
        <v>11787</v>
      </c>
      <c r="P103" s="577">
        <v>397</v>
      </c>
      <c r="Q103" s="577">
        <v>29600</v>
      </c>
      <c r="R103" s="577"/>
      <c r="S103" s="577"/>
      <c r="T103" s="577"/>
      <c r="U103" s="600"/>
      <c r="V103" s="601">
        <v>1345</v>
      </c>
      <c r="W103" s="578">
        <v>107986</v>
      </c>
      <c r="X103" s="19"/>
      <c r="Y103" s="19"/>
      <c r="Z103" s="71"/>
    </row>
    <row r="104" spans="1:26" s="70" customFormat="1" ht="22.5" hidden="1" customHeight="1" outlineLevel="1" x14ac:dyDescent="0.15">
      <c r="A104" s="576" t="s">
        <v>200</v>
      </c>
      <c r="B104" s="577">
        <v>30</v>
      </c>
      <c r="C104" s="577">
        <v>5310</v>
      </c>
      <c r="D104" s="577">
        <v>49</v>
      </c>
      <c r="E104" s="577">
        <v>4631</v>
      </c>
      <c r="F104" s="577">
        <v>377</v>
      </c>
      <c r="G104" s="577">
        <v>8716</v>
      </c>
      <c r="H104" s="577">
        <v>113</v>
      </c>
      <c r="I104" s="577">
        <v>18682</v>
      </c>
      <c r="J104" s="577">
        <v>104</v>
      </c>
      <c r="K104" s="577">
        <v>20055</v>
      </c>
      <c r="L104" s="577">
        <v>0</v>
      </c>
      <c r="M104" s="577">
        <v>0</v>
      </c>
      <c r="N104" s="577">
        <v>213</v>
      </c>
      <c r="O104" s="577">
        <v>12400</v>
      </c>
      <c r="P104" s="577">
        <v>495</v>
      </c>
      <c r="Q104" s="577">
        <v>38881</v>
      </c>
      <c r="R104" s="577"/>
      <c r="S104" s="577"/>
      <c r="T104" s="577"/>
      <c r="U104" s="600"/>
      <c r="V104" s="601">
        <v>1381</v>
      </c>
      <c r="W104" s="578">
        <v>108675</v>
      </c>
      <c r="X104" s="19"/>
      <c r="Y104" s="19"/>
      <c r="Z104" s="71"/>
    </row>
    <row r="105" spans="1:26" s="70" customFormat="1" ht="22.5" hidden="1" customHeight="1" outlineLevel="1" x14ac:dyDescent="0.15">
      <c r="A105" s="576" t="s">
        <v>201</v>
      </c>
      <c r="B105" s="577">
        <v>11</v>
      </c>
      <c r="C105" s="577">
        <v>2118</v>
      </c>
      <c r="D105" s="577">
        <v>59</v>
      </c>
      <c r="E105" s="577">
        <v>6263</v>
      </c>
      <c r="F105" s="577">
        <v>295</v>
      </c>
      <c r="G105" s="577">
        <v>5544</v>
      </c>
      <c r="H105" s="577">
        <v>133</v>
      </c>
      <c r="I105" s="577">
        <v>22389</v>
      </c>
      <c r="J105" s="577">
        <v>83</v>
      </c>
      <c r="K105" s="577">
        <v>19903</v>
      </c>
      <c r="L105" s="577">
        <v>11</v>
      </c>
      <c r="M105" s="577">
        <v>2100</v>
      </c>
      <c r="N105" s="577">
        <v>150</v>
      </c>
      <c r="O105" s="577">
        <v>10072</v>
      </c>
      <c r="P105" s="577">
        <v>652</v>
      </c>
      <c r="Q105" s="577">
        <v>42376</v>
      </c>
      <c r="R105" s="577"/>
      <c r="S105" s="577"/>
      <c r="T105" s="577"/>
      <c r="U105" s="600"/>
      <c r="V105" s="601">
        <v>1394</v>
      </c>
      <c r="W105" s="578">
        <v>110765</v>
      </c>
      <c r="X105" s="19"/>
      <c r="Y105" s="19"/>
      <c r="Z105" s="71"/>
    </row>
    <row r="106" spans="1:26" s="70" customFormat="1" ht="22.5" hidden="1" customHeight="1" outlineLevel="1" x14ac:dyDescent="0.15">
      <c r="A106" s="576" t="s">
        <v>202</v>
      </c>
      <c r="B106" s="577">
        <v>26</v>
      </c>
      <c r="C106" s="577">
        <v>2799</v>
      </c>
      <c r="D106" s="577">
        <v>92</v>
      </c>
      <c r="E106" s="577">
        <v>10046</v>
      </c>
      <c r="F106" s="577">
        <v>547</v>
      </c>
      <c r="G106" s="577">
        <v>16410</v>
      </c>
      <c r="H106" s="577">
        <v>112</v>
      </c>
      <c r="I106" s="577">
        <v>23202</v>
      </c>
      <c r="J106" s="577">
        <v>92</v>
      </c>
      <c r="K106" s="577">
        <v>19202</v>
      </c>
      <c r="L106" s="577">
        <v>20</v>
      </c>
      <c r="M106" s="577">
        <v>3200</v>
      </c>
      <c r="N106" s="577">
        <v>195</v>
      </c>
      <c r="O106" s="577">
        <v>19765</v>
      </c>
      <c r="P106" s="577">
        <v>430</v>
      </c>
      <c r="Q106" s="577">
        <v>29821</v>
      </c>
      <c r="R106" s="577"/>
      <c r="S106" s="577"/>
      <c r="T106" s="577"/>
      <c r="U106" s="600"/>
      <c r="V106" s="601">
        <v>1514</v>
      </c>
      <c r="W106" s="578">
        <v>124445</v>
      </c>
      <c r="X106" s="19"/>
      <c r="Y106" s="19"/>
      <c r="Z106" s="71"/>
    </row>
    <row r="107" spans="1:26" s="70" customFormat="1" ht="22.5" hidden="1" customHeight="1" outlineLevel="1" x14ac:dyDescent="0.15">
      <c r="A107" s="576" t="s">
        <v>203</v>
      </c>
      <c r="B107" s="577">
        <v>20</v>
      </c>
      <c r="C107" s="577">
        <v>3274</v>
      </c>
      <c r="D107" s="577">
        <v>66</v>
      </c>
      <c r="E107" s="577">
        <v>5748</v>
      </c>
      <c r="F107" s="577">
        <v>576</v>
      </c>
      <c r="G107" s="577">
        <v>15089</v>
      </c>
      <c r="H107" s="577">
        <v>157</v>
      </c>
      <c r="I107" s="577">
        <v>20700</v>
      </c>
      <c r="J107" s="577">
        <v>90</v>
      </c>
      <c r="K107" s="577">
        <v>19696</v>
      </c>
      <c r="L107" s="577">
        <v>13</v>
      </c>
      <c r="M107" s="577">
        <v>2777</v>
      </c>
      <c r="N107" s="577">
        <v>361</v>
      </c>
      <c r="O107" s="577">
        <v>29276</v>
      </c>
      <c r="P107" s="577">
        <v>437</v>
      </c>
      <c r="Q107" s="577">
        <v>36476</v>
      </c>
      <c r="R107" s="577"/>
      <c r="S107" s="577"/>
      <c r="T107" s="577"/>
      <c r="U107" s="600"/>
      <c r="V107" s="601">
        <v>1720</v>
      </c>
      <c r="W107" s="578">
        <v>133036</v>
      </c>
      <c r="X107" s="19"/>
      <c r="Y107" s="19"/>
      <c r="Z107" s="71"/>
    </row>
    <row r="108" spans="1:26" s="70" customFormat="1" ht="22.5" hidden="1" customHeight="1" outlineLevel="1" x14ac:dyDescent="0.15">
      <c r="A108" s="576" t="s">
        <v>204</v>
      </c>
      <c r="B108" s="577">
        <v>20</v>
      </c>
      <c r="C108" s="577">
        <v>3573</v>
      </c>
      <c r="D108" s="577">
        <v>36</v>
      </c>
      <c r="E108" s="577">
        <v>3169</v>
      </c>
      <c r="F108" s="577">
        <v>396</v>
      </c>
      <c r="G108" s="577">
        <v>8812</v>
      </c>
      <c r="H108" s="577">
        <v>135</v>
      </c>
      <c r="I108" s="577">
        <v>23406</v>
      </c>
      <c r="J108" s="577">
        <v>76</v>
      </c>
      <c r="K108" s="577">
        <v>16638</v>
      </c>
      <c r="L108" s="577">
        <v>17</v>
      </c>
      <c r="M108" s="577">
        <v>3462</v>
      </c>
      <c r="N108" s="577">
        <v>487</v>
      </c>
      <c r="O108" s="577">
        <v>25726</v>
      </c>
      <c r="P108" s="577">
        <v>395</v>
      </c>
      <c r="Q108" s="577">
        <v>45002</v>
      </c>
      <c r="R108" s="577"/>
      <c r="S108" s="577"/>
      <c r="T108" s="577"/>
      <c r="U108" s="600"/>
      <c r="V108" s="601">
        <v>1562</v>
      </c>
      <c r="W108" s="578">
        <v>129788</v>
      </c>
      <c r="X108" s="19"/>
      <c r="Y108" s="19"/>
      <c r="Z108" s="71"/>
    </row>
    <row r="109" spans="1:26" s="70" customFormat="1" ht="22.5" hidden="1" customHeight="1" outlineLevel="1" x14ac:dyDescent="0.15">
      <c r="A109" s="576" t="s">
        <v>205</v>
      </c>
      <c r="B109" s="577">
        <v>22</v>
      </c>
      <c r="C109" s="577">
        <v>4284</v>
      </c>
      <c r="D109" s="577">
        <v>29</v>
      </c>
      <c r="E109" s="577">
        <v>3848</v>
      </c>
      <c r="F109" s="577">
        <v>384</v>
      </c>
      <c r="G109" s="577">
        <v>8502</v>
      </c>
      <c r="H109" s="577">
        <v>143</v>
      </c>
      <c r="I109" s="577">
        <v>30247</v>
      </c>
      <c r="J109" s="577">
        <v>69</v>
      </c>
      <c r="K109" s="577">
        <v>16416</v>
      </c>
      <c r="L109" s="577">
        <v>19</v>
      </c>
      <c r="M109" s="577">
        <v>4210</v>
      </c>
      <c r="N109" s="577">
        <v>605</v>
      </c>
      <c r="O109" s="577">
        <v>31956</v>
      </c>
      <c r="P109" s="577">
        <v>438</v>
      </c>
      <c r="Q109" s="577">
        <v>43054</v>
      </c>
      <c r="R109" s="577"/>
      <c r="S109" s="577"/>
      <c r="T109" s="577"/>
      <c r="U109" s="600"/>
      <c r="V109" s="601">
        <v>1709</v>
      </c>
      <c r="W109" s="578">
        <v>142517</v>
      </c>
      <c r="X109" s="19"/>
      <c r="Y109" s="19"/>
      <c r="Z109" s="71"/>
    </row>
    <row r="110" spans="1:26" s="70" customFormat="1" ht="22.5" hidden="1" customHeight="1" outlineLevel="1" x14ac:dyDescent="0.15">
      <c r="A110" s="576" t="s">
        <v>206</v>
      </c>
      <c r="B110" s="577">
        <v>17</v>
      </c>
      <c r="C110" s="577">
        <v>2146</v>
      </c>
      <c r="D110" s="577">
        <v>23</v>
      </c>
      <c r="E110" s="577">
        <v>3590</v>
      </c>
      <c r="F110" s="577">
        <v>378</v>
      </c>
      <c r="G110" s="577">
        <v>8599</v>
      </c>
      <c r="H110" s="577">
        <v>133</v>
      </c>
      <c r="I110" s="577">
        <v>36264</v>
      </c>
      <c r="J110" s="577">
        <v>47</v>
      </c>
      <c r="K110" s="577">
        <v>11050</v>
      </c>
      <c r="L110" s="577">
        <v>15</v>
      </c>
      <c r="M110" s="577">
        <v>3461</v>
      </c>
      <c r="N110" s="577">
        <v>635</v>
      </c>
      <c r="O110" s="577">
        <v>37250</v>
      </c>
      <c r="P110" s="577">
        <v>397</v>
      </c>
      <c r="Q110" s="577">
        <v>36061</v>
      </c>
      <c r="R110" s="577"/>
      <c r="S110" s="577"/>
      <c r="T110" s="577"/>
      <c r="U110" s="600"/>
      <c r="V110" s="601">
        <v>1645</v>
      </c>
      <c r="W110" s="578">
        <v>138421</v>
      </c>
      <c r="X110" s="19"/>
      <c r="Y110" s="19"/>
      <c r="Z110" s="71"/>
    </row>
    <row r="111" spans="1:26" s="70" customFormat="1" ht="22.5" hidden="1" customHeight="1" outlineLevel="1" x14ac:dyDescent="0.15">
      <c r="A111" s="576" t="s">
        <v>207</v>
      </c>
      <c r="B111" s="577">
        <v>18</v>
      </c>
      <c r="C111" s="577">
        <v>1731</v>
      </c>
      <c r="D111" s="577">
        <v>32</v>
      </c>
      <c r="E111" s="577">
        <v>3097</v>
      </c>
      <c r="F111" s="577">
        <v>386</v>
      </c>
      <c r="G111" s="577">
        <v>8370</v>
      </c>
      <c r="H111" s="577">
        <v>110</v>
      </c>
      <c r="I111" s="577">
        <v>47640</v>
      </c>
      <c r="J111" s="577">
        <v>48</v>
      </c>
      <c r="K111" s="577">
        <v>10672</v>
      </c>
      <c r="L111" s="577">
        <v>17</v>
      </c>
      <c r="M111" s="577">
        <v>4611</v>
      </c>
      <c r="N111" s="577">
        <v>587</v>
      </c>
      <c r="O111" s="577">
        <v>38397</v>
      </c>
      <c r="P111" s="577">
        <v>377</v>
      </c>
      <c r="Q111" s="577">
        <v>33139</v>
      </c>
      <c r="R111" s="577"/>
      <c r="S111" s="577"/>
      <c r="T111" s="577"/>
      <c r="U111" s="600"/>
      <c r="V111" s="601">
        <v>1575</v>
      </c>
      <c r="W111" s="578">
        <v>147657</v>
      </c>
      <c r="X111" s="19"/>
      <c r="Y111" s="19"/>
      <c r="Z111" s="71"/>
    </row>
    <row r="112" spans="1:26" s="70" customFormat="1" ht="22.5" hidden="1" customHeight="1" outlineLevel="1" x14ac:dyDescent="0.15">
      <c r="A112" s="576" t="s">
        <v>208</v>
      </c>
      <c r="B112" s="577">
        <v>18</v>
      </c>
      <c r="C112" s="577">
        <v>1447</v>
      </c>
      <c r="D112" s="577">
        <v>16</v>
      </c>
      <c r="E112" s="577">
        <v>2142</v>
      </c>
      <c r="F112" s="577">
        <v>455</v>
      </c>
      <c r="G112" s="577">
        <v>9257</v>
      </c>
      <c r="H112" s="577">
        <v>107</v>
      </c>
      <c r="I112" s="577">
        <v>32760</v>
      </c>
      <c r="J112" s="577">
        <v>35</v>
      </c>
      <c r="K112" s="577">
        <v>8677</v>
      </c>
      <c r="L112" s="577">
        <v>12</v>
      </c>
      <c r="M112" s="577">
        <v>4325</v>
      </c>
      <c r="N112" s="577">
        <v>595</v>
      </c>
      <c r="O112" s="577">
        <v>37409</v>
      </c>
      <c r="P112" s="577">
        <v>447</v>
      </c>
      <c r="Q112" s="577">
        <v>42356</v>
      </c>
      <c r="R112" s="577"/>
      <c r="S112" s="577"/>
      <c r="T112" s="577"/>
      <c r="U112" s="600"/>
      <c r="V112" s="601">
        <v>1685</v>
      </c>
      <c r="W112" s="578">
        <v>138373</v>
      </c>
      <c r="X112" s="19"/>
      <c r="Y112" s="19"/>
      <c r="Z112" s="71"/>
    </row>
    <row r="113" spans="1:26" s="70" customFormat="1" ht="22.5" hidden="1" customHeight="1" outlineLevel="1" x14ac:dyDescent="0.15">
      <c r="A113" s="576" t="s">
        <v>209</v>
      </c>
      <c r="B113" s="577">
        <v>58</v>
      </c>
      <c r="C113" s="577">
        <v>3226</v>
      </c>
      <c r="D113" s="577">
        <v>17</v>
      </c>
      <c r="E113" s="577">
        <v>1538</v>
      </c>
      <c r="F113" s="577">
        <v>493</v>
      </c>
      <c r="G113" s="577">
        <v>9481</v>
      </c>
      <c r="H113" s="577">
        <v>357</v>
      </c>
      <c r="I113" s="577">
        <v>33955</v>
      </c>
      <c r="J113" s="577">
        <v>115</v>
      </c>
      <c r="K113" s="577">
        <v>5842</v>
      </c>
      <c r="L113" s="577">
        <v>30</v>
      </c>
      <c r="M113" s="577">
        <v>4565</v>
      </c>
      <c r="N113" s="577">
        <v>863</v>
      </c>
      <c r="O113" s="577">
        <v>39768</v>
      </c>
      <c r="P113" s="577">
        <v>848</v>
      </c>
      <c r="Q113" s="577">
        <v>49195</v>
      </c>
      <c r="R113" s="577"/>
      <c r="S113" s="577"/>
      <c r="T113" s="577"/>
      <c r="U113" s="600"/>
      <c r="V113" s="601">
        <v>2781</v>
      </c>
      <c r="W113" s="578">
        <v>147570</v>
      </c>
      <c r="X113" s="19"/>
      <c r="Y113" s="19"/>
      <c r="Z113" s="71"/>
    </row>
    <row r="114" spans="1:26" s="70" customFormat="1" ht="22.5" hidden="1" customHeight="1" outlineLevel="1" x14ac:dyDescent="0.15">
      <c r="A114" s="576" t="s">
        <v>210</v>
      </c>
      <c r="B114" s="577">
        <v>45</v>
      </c>
      <c r="C114" s="577">
        <v>1758</v>
      </c>
      <c r="D114" s="577">
        <v>11</v>
      </c>
      <c r="E114" s="577">
        <v>1184</v>
      </c>
      <c r="F114" s="577">
        <v>424</v>
      </c>
      <c r="G114" s="577">
        <v>10855</v>
      </c>
      <c r="H114" s="577">
        <v>427</v>
      </c>
      <c r="I114" s="577">
        <v>35754</v>
      </c>
      <c r="J114" s="577">
        <v>81</v>
      </c>
      <c r="K114" s="577">
        <v>4379</v>
      </c>
      <c r="L114" s="577">
        <v>35</v>
      </c>
      <c r="M114" s="577">
        <v>5790</v>
      </c>
      <c r="N114" s="577">
        <v>943</v>
      </c>
      <c r="O114" s="577">
        <v>38468</v>
      </c>
      <c r="P114" s="577">
        <v>663</v>
      </c>
      <c r="Q114" s="577">
        <v>32320</v>
      </c>
      <c r="R114" s="577"/>
      <c r="S114" s="577"/>
      <c r="T114" s="577"/>
      <c r="U114" s="600"/>
      <c r="V114" s="601">
        <v>2629</v>
      </c>
      <c r="W114" s="578">
        <v>130508</v>
      </c>
      <c r="X114" s="19"/>
      <c r="Y114" s="19"/>
      <c r="Z114" s="71"/>
    </row>
    <row r="115" spans="1:26" s="70" customFormat="1" ht="22.5" hidden="1" customHeight="1" outlineLevel="1" x14ac:dyDescent="0.15">
      <c r="A115" s="576" t="s">
        <v>810</v>
      </c>
      <c r="B115" s="577">
        <v>29</v>
      </c>
      <c r="C115" s="577">
        <v>1581</v>
      </c>
      <c r="D115" s="577">
        <v>38</v>
      </c>
      <c r="E115" s="577">
        <v>4179</v>
      </c>
      <c r="F115" s="577">
        <v>446</v>
      </c>
      <c r="G115" s="577">
        <v>9386</v>
      </c>
      <c r="H115" s="577">
        <v>383</v>
      </c>
      <c r="I115" s="577">
        <v>23435</v>
      </c>
      <c r="J115" s="577">
        <v>116</v>
      </c>
      <c r="K115" s="577">
        <v>5870</v>
      </c>
      <c r="L115" s="577">
        <v>26</v>
      </c>
      <c r="M115" s="577">
        <v>5501</v>
      </c>
      <c r="N115" s="577">
        <v>994</v>
      </c>
      <c r="O115" s="577">
        <v>39544</v>
      </c>
      <c r="P115" s="577">
        <v>768</v>
      </c>
      <c r="Q115" s="577">
        <v>36806</v>
      </c>
      <c r="R115" s="577"/>
      <c r="S115" s="577"/>
      <c r="T115" s="577"/>
      <c r="U115" s="600"/>
      <c r="V115" s="601">
        <v>2800</v>
      </c>
      <c r="W115" s="578">
        <v>126302</v>
      </c>
      <c r="X115" s="19"/>
      <c r="Y115" s="19"/>
      <c r="Z115" s="71"/>
    </row>
    <row r="116" spans="1:26" s="70" customFormat="1" ht="22.5" hidden="1" customHeight="1" outlineLevel="1" x14ac:dyDescent="0.15">
      <c r="A116" s="576" t="s">
        <v>811</v>
      </c>
      <c r="B116" s="577">
        <v>35</v>
      </c>
      <c r="C116" s="577">
        <v>1392</v>
      </c>
      <c r="D116" s="577">
        <v>40</v>
      </c>
      <c r="E116" s="577">
        <v>3108</v>
      </c>
      <c r="F116" s="577">
        <v>450</v>
      </c>
      <c r="G116" s="577">
        <v>8556</v>
      </c>
      <c r="H116" s="577">
        <v>357</v>
      </c>
      <c r="I116" s="577">
        <v>19339</v>
      </c>
      <c r="J116" s="577">
        <v>20</v>
      </c>
      <c r="K116" s="577">
        <v>2513</v>
      </c>
      <c r="L116" s="577">
        <v>36</v>
      </c>
      <c r="M116" s="577">
        <v>8628</v>
      </c>
      <c r="N116" s="577">
        <v>986</v>
      </c>
      <c r="O116" s="577">
        <v>40318</v>
      </c>
      <c r="P116" s="577">
        <v>789</v>
      </c>
      <c r="Q116" s="577">
        <v>36564</v>
      </c>
      <c r="R116" s="577"/>
      <c r="S116" s="577"/>
      <c r="T116" s="577"/>
      <c r="U116" s="600"/>
      <c r="V116" s="601">
        <v>2713</v>
      </c>
      <c r="W116" s="578">
        <v>120418</v>
      </c>
      <c r="X116" s="19"/>
      <c r="Y116" s="19"/>
      <c r="Z116" s="71"/>
    </row>
    <row r="117" spans="1:26" s="70" customFormat="1" ht="22.5" hidden="1" customHeight="1" outlineLevel="1" x14ac:dyDescent="0.15">
      <c r="A117" s="576" t="s">
        <v>212</v>
      </c>
      <c r="B117" s="577">
        <v>37</v>
      </c>
      <c r="C117" s="577">
        <v>1955</v>
      </c>
      <c r="D117" s="577">
        <v>15</v>
      </c>
      <c r="E117" s="577">
        <v>1216</v>
      </c>
      <c r="F117" s="577">
        <v>399</v>
      </c>
      <c r="G117" s="577">
        <v>7894</v>
      </c>
      <c r="H117" s="577">
        <v>308</v>
      </c>
      <c r="I117" s="577">
        <v>14296</v>
      </c>
      <c r="J117" s="577">
        <v>13</v>
      </c>
      <c r="K117" s="577">
        <v>3427</v>
      </c>
      <c r="L117" s="577">
        <v>36</v>
      </c>
      <c r="M117" s="577">
        <v>6853</v>
      </c>
      <c r="N117" s="577">
        <v>1006</v>
      </c>
      <c r="O117" s="577">
        <v>38931</v>
      </c>
      <c r="P117" s="577">
        <v>921</v>
      </c>
      <c r="Q117" s="577">
        <v>45126</v>
      </c>
      <c r="R117" s="577"/>
      <c r="S117" s="577"/>
      <c r="T117" s="577"/>
      <c r="U117" s="600"/>
      <c r="V117" s="601">
        <v>2735</v>
      </c>
      <c r="W117" s="578">
        <v>119698</v>
      </c>
      <c r="X117" s="19"/>
      <c r="Y117" s="19"/>
      <c r="Z117" s="71"/>
    </row>
    <row r="118" spans="1:26" s="70" customFormat="1" ht="22.5" hidden="1" customHeight="1" outlineLevel="1" x14ac:dyDescent="0.15">
      <c r="A118" s="576" t="s">
        <v>213</v>
      </c>
      <c r="B118" s="577">
        <v>40</v>
      </c>
      <c r="C118" s="577">
        <v>1848</v>
      </c>
      <c r="D118" s="577">
        <v>15</v>
      </c>
      <c r="E118" s="577">
        <v>1011</v>
      </c>
      <c r="F118" s="577">
        <v>357</v>
      </c>
      <c r="G118" s="577">
        <v>7848</v>
      </c>
      <c r="H118" s="577">
        <v>301</v>
      </c>
      <c r="I118" s="577">
        <v>11890</v>
      </c>
      <c r="J118" s="577">
        <v>9</v>
      </c>
      <c r="K118" s="577">
        <v>2555</v>
      </c>
      <c r="L118" s="577">
        <v>35</v>
      </c>
      <c r="M118" s="577">
        <v>6609</v>
      </c>
      <c r="N118" s="577">
        <v>826</v>
      </c>
      <c r="O118" s="577">
        <v>36013</v>
      </c>
      <c r="P118" s="577">
        <v>828</v>
      </c>
      <c r="Q118" s="577">
        <v>30947</v>
      </c>
      <c r="R118" s="577"/>
      <c r="S118" s="577"/>
      <c r="T118" s="577"/>
      <c r="U118" s="600"/>
      <c r="V118" s="601">
        <v>2411</v>
      </c>
      <c r="W118" s="578">
        <v>98721</v>
      </c>
      <c r="X118" s="19"/>
      <c r="Y118" s="19"/>
      <c r="Z118" s="71"/>
    </row>
    <row r="119" spans="1:26" s="70" customFormat="1" ht="22.5" hidden="1" customHeight="1" outlineLevel="1" x14ac:dyDescent="0.15">
      <c r="A119" s="576" t="s">
        <v>214</v>
      </c>
      <c r="B119" s="577">
        <v>42</v>
      </c>
      <c r="C119" s="577">
        <v>3359</v>
      </c>
      <c r="D119" s="577">
        <v>13</v>
      </c>
      <c r="E119" s="577">
        <v>1819</v>
      </c>
      <c r="F119" s="577">
        <v>397</v>
      </c>
      <c r="G119" s="577">
        <v>8170</v>
      </c>
      <c r="H119" s="577">
        <v>403</v>
      </c>
      <c r="I119" s="577">
        <v>14955</v>
      </c>
      <c r="J119" s="577">
        <v>12</v>
      </c>
      <c r="K119" s="577">
        <v>3045</v>
      </c>
      <c r="L119" s="577">
        <v>31</v>
      </c>
      <c r="M119" s="577">
        <v>5887</v>
      </c>
      <c r="N119" s="577">
        <v>1003</v>
      </c>
      <c r="O119" s="577">
        <v>37065</v>
      </c>
      <c r="P119" s="577">
        <v>892</v>
      </c>
      <c r="Q119" s="577">
        <v>31111</v>
      </c>
      <c r="R119" s="577"/>
      <c r="S119" s="577"/>
      <c r="T119" s="577"/>
      <c r="U119" s="600"/>
      <c r="V119" s="601">
        <v>2793</v>
      </c>
      <c r="W119" s="578">
        <v>105411</v>
      </c>
      <c r="X119" s="19"/>
      <c r="Y119" s="19"/>
      <c r="Z119" s="71"/>
    </row>
    <row r="120" spans="1:26" s="70" customFormat="1" ht="22.5" hidden="1" customHeight="1" outlineLevel="1" x14ac:dyDescent="0.15">
      <c r="A120" s="576" t="s">
        <v>215</v>
      </c>
      <c r="B120" s="577">
        <v>27</v>
      </c>
      <c r="C120" s="577">
        <v>1720</v>
      </c>
      <c r="D120" s="577">
        <v>5</v>
      </c>
      <c r="E120" s="577">
        <v>550</v>
      </c>
      <c r="F120" s="577">
        <v>396</v>
      </c>
      <c r="G120" s="577">
        <v>7589</v>
      </c>
      <c r="H120" s="577">
        <v>391</v>
      </c>
      <c r="I120" s="577">
        <v>16906</v>
      </c>
      <c r="J120" s="577">
        <v>9</v>
      </c>
      <c r="K120" s="577">
        <v>2169</v>
      </c>
      <c r="L120" s="577">
        <v>28</v>
      </c>
      <c r="M120" s="577">
        <v>5989</v>
      </c>
      <c r="N120" s="577">
        <v>1005</v>
      </c>
      <c r="O120" s="577">
        <v>36860</v>
      </c>
      <c r="P120" s="577">
        <v>858</v>
      </c>
      <c r="Q120" s="577">
        <v>31371</v>
      </c>
      <c r="R120" s="577"/>
      <c r="S120" s="577"/>
      <c r="T120" s="577"/>
      <c r="U120" s="600"/>
      <c r="V120" s="601">
        <v>2719</v>
      </c>
      <c r="W120" s="578">
        <v>103154</v>
      </c>
      <c r="X120" s="19"/>
      <c r="Y120" s="19"/>
      <c r="Z120" s="71"/>
    </row>
    <row r="121" spans="1:26" s="70" customFormat="1" ht="22.5" hidden="1" customHeight="1" outlineLevel="1" x14ac:dyDescent="0.15">
      <c r="A121" s="576" t="s">
        <v>216</v>
      </c>
      <c r="B121" s="577">
        <v>66</v>
      </c>
      <c r="C121" s="577">
        <v>4164</v>
      </c>
      <c r="D121" s="577">
        <v>13</v>
      </c>
      <c r="E121" s="577">
        <v>1396</v>
      </c>
      <c r="F121" s="577">
        <v>406</v>
      </c>
      <c r="G121" s="577">
        <v>8662</v>
      </c>
      <c r="H121" s="577">
        <v>395</v>
      </c>
      <c r="I121" s="577">
        <v>11937</v>
      </c>
      <c r="J121" s="577">
        <v>5</v>
      </c>
      <c r="K121" s="577">
        <v>1072</v>
      </c>
      <c r="L121" s="577">
        <v>49</v>
      </c>
      <c r="M121" s="577">
        <v>7229</v>
      </c>
      <c r="N121" s="577">
        <v>944</v>
      </c>
      <c r="O121" s="577">
        <v>32929</v>
      </c>
      <c r="P121" s="577">
        <v>842</v>
      </c>
      <c r="Q121" s="577">
        <v>34993</v>
      </c>
      <c r="R121" s="577"/>
      <c r="S121" s="577"/>
      <c r="T121" s="577"/>
      <c r="U121" s="600"/>
      <c r="V121" s="601">
        <v>2720</v>
      </c>
      <c r="W121" s="578">
        <v>102382</v>
      </c>
      <c r="X121" s="19"/>
      <c r="Y121" s="19"/>
      <c r="Z121" s="71"/>
    </row>
    <row r="122" spans="1:26" s="70" customFormat="1" ht="22.5" hidden="1" customHeight="1" outlineLevel="1" x14ac:dyDescent="0.15">
      <c r="A122" s="576" t="s">
        <v>217</v>
      </c>
      <c r="B122" s="577">
        <v>44</v>
      </c>
      <c r="C122" s="577">
        <v>3917</v>
      </c>
      <c r="D122" s="577">
        <v>14</v>
      </c>
      <c r="E122" s="577">
        <v>1256</v>
      </c>
      <c r="F122" s="577">
        <v>379</v>
      </c>
      <c r="G122" s="577">
        <v>8921</v>
      </c>
      <c r="H122" s="577">
        <v>300</v>
      </c>
      <c r="I122" s="577">
        <v>8519</v>
      </c>
      <c r="J122" s="577">
        <v>6</v>
      </c>
      <c r="K122" s="577">
        <v>1079</v>
      </c>
      <c r="L122" s="577">
        <v>33</v>
      </c>
      <c r="M122" s="577">
        <v>5653</v>
      </c>
      <c r="N122" s="577">
        <v>1014</v>
      </c>
      <c r="O122" s="577">
        <v>32137</v>
      </c>
      <c r="P122" s="577">
        <v>753</v>
      </c>
      <c r="Q122" s="577">
        <v>32291</v>
      </c>
      <c r="R122" s="577"/>
      <c r="S122" s="577"/>
      <c r="T122" s="577"/>
      <c r="U122" s="600"/>
      <c r="V122" s="601">
        <v>2543</v>
      </c>
      <c r="W122" s="578">
        <v>93773</v>
      </c>
      <c r="X122" s="19"/>
      <c r="Y122" s="19"/>
      <c r="Z122" s="71"/>
    </row>
    <row r="123" spans="1:26" s="70" customFormat="1" ht="15" hidden="1" customHeight="1" outlineLevel="1" x14ac:dyDescent="0.15">
      <c r="A123" s="572" t="s">
        <v>812</v>
      </c>
      <c r="B123" s="573">
        <v>24</v>
      </c>
      <c r="C123" s="573">
        <v>1170</v>
      </c>
      <c r="D123" s="573">
        <v>16</v>
      </c>
      <c r="E123" s="573">
        <v>1825</v>
      </c>
      <c r="F123" s="573">
        <v>432</v>
      </c>
      <c r="G123" s="573">
        <v>10578</v>
      </c>
      <c r="H123" s="573">
        <v>332</v>
      </c>
      <c r="I123" s="573">
        <v>9306</v>
      </c>
      <c r="J123" s="573">
        <v>4</v>
      </c>
      <c r="K123" s="573">
        <v>913</v>
      </c>
      <c r="L123" s="573">
        <v>13</v>
      </c>
      <c r="M123" s="573">
        <v>6088</v>
      </c>
      <c r="N123" s="573">
        <v>1031</v>
      </c>
      <c r="O123" s="573">
        <v>32934</v>
      </c>
      <c r="P123" s="573">
        <v>616</v>
      </c>
      <c r="Q123" s="573">
        <v>23747</v>
      </c>
      <c r="R123" s="573"/>
      <c r="S123" s="573"/>
      <c r="T123" s="573"/>
      <c r="U123" s="598"/>
      <c r="V123" s="599">
        <v>2468</v>
      </c>
      <c r="W123" s="574">
        <v>86561</v>
      </c>
      <c r="X123" s="19"/>
      <c r="Y123" s="19"/>
      <c r="Z123" s="71"/>
    </row>
    <row r="124" spans="1:26" s="70" customFormat="1" ht="20.25" hidden="1" customHeight="1" outlineLevel="1" x14ac:dyDescent="0.15">
      <c r="A124" s="207" t="s">
        <v>813</v>
      </c>
      <c r="B124" s="208">
        <v>13</v>
      </c>
      <c r="C124" s="208">
        <v>1874</v>
      </c>
      <c r="D124" s="208">
        <v>4</v>
      </c>
      <c r="E124" s="208">
        <v>432</v>
      </c>
      <c r="F124" s="208">
        <v>410</v>
      </c>
      <c r="G124" s="208">
        <v>9547</v>
      </c>
      <c r="H124" s="208">
        <v>399</v>
      </c>
      <c r="I124" s="208">
        <v>9472</v>
      </c>
      <c r="J124" s="208">
        <v>2</v>
      </c>
      <c r="K124" s="208">
        <v>247</v>
      </c>
      <c r="L124" s="208">
        <v>10</v>
      </c>
      <c r="M124" s="208">
        <v>3898</v>
      </c>
      <c r="N124" s="208">
        <v>954</v>
      </c>
      <c r="O124" s="208">
        <v>29291</v>
      </c>
      <c r="P124" s="208">
        <v>846</v>
      </c>
      <c r="Q124" s="208">
        <v>34570</v>
      </c>
      <c r="R124" s="208"/>
      <c r="S124" s="208"/>
      <c r="T124" s="208"/>
      <c r="U124" s="245"/>
      <c r="V124" s="21">
        <v>2638</v>
      </c>
      <c r="W124" s="209">
        <v>89331</v>
      </c>
      <c r="X124" s="19"/>
      <c r="Y124" s="19"/>
      <c r="Z124" s="71"/>
    </row>
    <row r="125" spans="1:26" s="70" customFormat="1" ht="20.25" hidden="1" customHeight="1" outlineLevel="1" x14ac:dyDescent="0.15">
      <c r="A125" s="207" t="s">
        <v>219</v>
      </c>
      <c r="B125" s="208">
        <v>9</v>
      </c>
      <c r="C125" s="208">
        <v>1007</v>
      </c>
      <c r="D125" s="208">
        <v>4</v>
      </c>
      <c r="E125" s="208">
        <v>625</v>
      </c>
      <c r="F125" s="208">
        <v>419</v>
      </c>
      <c r="G125" s="208">
        <v>8884</v>
      </c>
      <c r="H125" s="208">
        <v>338</v>
      </c>
      <c r="I125" s="208">
        <v>9877</v>
      </c>
      <c r="J125" s="185" t="s">
        <v>124</v>
      </c>
      <c r="K125" s="185" t="s">
        <v>124</v>
      </c>
      <c r="L125" s="208">
        <v>7</v>
      </c>
      <c r="M125" s="208">
        <v>3437</v>
      </c>
      <c r="N125" s="208">
        <v>684</v>
      </c>
      <c r="O125" s="208">
        <v>24501</v>
      </c>
      <c r="P125" s="208">
        <v>1046</v>
      </c>
      <c r="Q125" s="208">
        <v>42448</v>
      </c>
      <c r="R125" s="208"/>
      <c r="S125" s="208"/>
      <c r="T125" s="208"/>
      <c r="U125" s="245"/>
      <c r="V125" s="21">
        <v>2507</v>
      </c>
      <c r="W125" s="209">
        <v>90779</v>
      </c>
      <c r="X125" s="19"/>
      <c r="Y125" s="19"/>
      <c r="Z125" s="71"/>
    </row>
    <row r="126" spans="1:26" s="70" customFormat="1" ht="20.25" hidden="1" customHeight="1" outlineLevel="1" x14ac:dyDescent="0.15">
      <c r="A126" s="207" t="s">
        <v>220</v>
      </c>
      <c r="B126" s="208">
        <v>5</v>
      </c>
      <c r="C126" s="208">
        <v>454</v>
      </c>
      <c r="D126" s="208">
        <v>2</v>
      </c>
      <c r="E126" s="208">
        <v>214</v>
      </c>
      <c r="F126" s="208">
        <v>385</v>
      </c>
      <c r="G126" s="208">
        <v>8335</v>
      </c>
      <c r="H126" s="208">
        <v>364</v>
      </c>
      <c r="I126" s="208">
        <v>7586</v>
      </c>
      <c r="J126" s="208">
        <v>1</v>
      </c>
      <c r="K126" s="208">
        <v>350</v>
      </c>
      <c r="L126" s="208">
        <v>6</v>
      </c>
      <c r="M126" s="208">
        <v>3340</v>
      </c>
      <c r="N126" s="208">
        <v>453</v>
      </c>
      <c r="O126" s="208">
        <v>14670</v>
      </c>
      <c r="P126" s="208">
        <v>1171</v>
      </c>
      <c r="Q126" s="208">
        <v>44181</v>
      </c>
      <c r="R126" s="208"/>
      <c r="S126" s="208"/>
      <c r="T126" s="208"/>
      <c r="U126" s="245"/>
      <c r="V126" s="21">
        <v>2387</v>
      </c>
      <c r="W126" s="209">
        <v>79130</v>
      </c>
      <c r="X126" s="19"/>
      <c r="Y126" s="19"/>
      <c r="Z126" s="71"/>
    </row>
    <row r="127" spans="1:26" s="70" customFormat="1" ht="20.25" hidden="1" customHeight="1" outlineLevel="1" x14ac:dyDescent="0.15">
      <c r="A127" s="211" t="s">
        <v>221</v>
      </c>
      <c r="B127" s="212">
        <v>11</v>
      </c>
      <c r="C127" s="212">
        <v>499</v>
      </c>
      <c r="D127" s="212">
        <v>1</v>
      </c>
      <c r="E127" s="212">
        <v>17</v>
      </c>
      <c r="F127" s="212">
        <v>413</v>
      </c>
      <c r="G127" s="212">
        <v>8499</v>
      </c>
      <c r="H127" s="212">
        <v>292</v>
      </c>
      <c r="I127" s="212">
        <v>7348</v>
      </c>
      <c r="J127" s="213" t="s">
        <v>124</v>
      </c>
      <c r="K127" s="213" t="s">
        <v>124</v>
      </c>
      <c r="L127" s="212">
        <v>10</v>
      </c>
      <c r="M127" s="212">
        <v>3477</v>
      </c>
      <c r="N127" s="212">
        <v>596</v>
      </c>
      <c r="O127" s="212">
        <v>19584</v>
      </c>
      <c r="P127" s="212">
        <v>1001</v>
      </c>
      <c r="Q127" s="212">
        <v>43904</v>
      </c>
      <c r="R127" s="212"/>
      <c r="S127" s="212"/>
      <c r="T127" s="212"/>
      <c r="U127" s="37"/>
      <c r="V127" s="38">
        <v>2324</v>
      </c>
      <c r="W127" s="214">
        <v>83328</v>
      </c>
      <c r="X127" s="19"/>
      <c r="Y127" s="19"/>
      <c r="Z127" s="71"/>
    </row>
    <row r="128" spans="1:26" s="70" customFormat="1" ht="15" hidden="1" customHeight="1" outlineLevel="1" x14ac:dyDescent="0.15">
      <c r="A128" s="201" t="s">
        <v>814</v>
      </c>
      <c r="B128" s="202">
        <v>6</v>
      </c>
      <c r="C128" s="202">
        <v>369</v>
      </c>
      <c r="D128" s="202">
        <v>15</v>
      </c>
      <c r="E128" s="202">
        <v>635</v>
      </c>
      <c r="F128" s="202">
        <v>374</v>
      </c>
      <c r="G128" s="202">
        <v>6834</v>
      </c>
      <c r="H128" s="202">
        <v>319</v>
      </c>
      <c r="I128" s="202">
        <v>8009</v>
      </c>
      <c r="J128" s="202">
        <v>1</v>
      </c>
      <c r="K128" s="202">
        <v>299</v>
      </c>
      <c r="L128" s="202">
        <v>17</v>
      </c>
      <c r="M128" s="202">
        <v>6055</v>
      </c>
      <c r="N128" s="202">
        <v>556</v>
      </c>
      <c r="O128" s="202">
        <v>18978</v>
      </c>
      <c r="P128" s="202">
        <v>890</v>
      </c>
      <c r="Q128" s="202">
        <v>39960</v>
      </c>
      <c r="R128" s="202"/>
      <c r="S128" s="202"/>
      <c r="T128" s="202"/>
      <c r="U128" s="85"/>
      <c r="V128" s="585">
        <v>2178</v>
      </c>
      <c r="W128" s="203">
        <v>81139</v>
      </c>
      <c r="X128" s="19"/>
      <c r="Y128" s="19"/>
      <c r="Z128" s="71"/>
    </row>
    <row r="129" spans="1:26" s="70" customFormat="1" ht="20.25" hidden="1" customHeight="1" outlineLevel="1" x14ac:dyDescent="0.15">
      <c r="A129" s="207" t="s">
        <v>222</v>
      </c>
      <c r="B129" s="185" t="s">
        <v>815</v>
      </c>
      <c r="C129" s="185" t="s">
        <v>815</v>
      </c>
      <c r="D129" s="185" t="s">
        <v>815</v>
      </c>
      <c r="E129" s="185" t="s">
        <v>815</v>
      </c>
      <c r="F129" s="208">
        <v>415</v>
      </c>
      <c r="G129" s="208">
        <v>8645</v>
      </c>
      <c r="H129" s="208">
        <v>434</v>
      </c>
      <c r="I129" s="208">
        <v>8442</v>
      </c>
      <c r="J129" s="185" t="s">
        <v>124</v>
      </c>
      <c r="K129" s="185" t="s">
        <v>124</v>
      </c>
      <c r="L129" s="208">
        <v>27</v>
      </c>
      <c r="M129" s="208">
        <v>5611</v>
      </c>
      <c r="N129" s="208">
        <v>444</v>
      </c>
      <c r="O129" s="208">
        <v>15446</v>
      </c>
      <c r="P129" s="208">
        <v>911</v>
      </c>
      <c r="Q129" s="208">
        <v>46076</v>
      </c>
      <c r="R129" s="208"/>
      <c r="S129" s="208"/>
      <c r="T129" s="208"/>
      <c r="U129" s="245"/>
      <c r="V129" s="21">
        <v>2231</v>
      </c>
      <c r="W129" s="209">
        <v>84220</v>
      </c>
      <c r="X129" s="19"/>
      <c r="Y129" s="19"/>
      <c r="Z129" s="71"/>
    </row>
    <row r="130" spans="1:26" s="70" customFormat="1" ht="20.25" hidden="1" customHeight="1" outlineLevel="1" x14ac:dyDescent="0.15">
      <c r="A130" s="207" t="s">
        <v>223</v>
      </c>
      <c r="B130" s="208">
        <v>14</v>
      </c>
      <c r="C130" s="208">
        <v>340</v>
      </c>
      <c r="D130" s="208">
        <v>3</v>
      </c>
      <c r="E130" s="208">
        <v>150</v>
      </c>
      <c r="F130" s="208">
        <v>399</v>
      </c>
      <c r="G130" s="208">
        <v>7312</v>
      </c>
      <c r="H130" s="208">
        <v>350</v>
      </c>
      <c r="I130" s="208">
        <v>7065</v>
      </c>
      <c r="J130" s="185" t="s">
        <v>124</v>
      </c>
      <c r="K130" s="185" t="s">
        <v>124</v>
      </c>
      <c r="L130" s="208">
        <v>25</v>
      </c>
      <c r="M130" s="208">
        <v>7264</v>
      </c>
      <c r="N130" s="208">
        <v>535</v>
      </c>
      <c r="O130" s="208">
        <v>18624</v>
      </c>
      <c r="P130" s="208">
        <v>815</v>
      </c>
      <c r="Q130" s="208">
        <v>38629</v>
      </c>
      <c r="R130" s="208"/>
      <c r="S130" s="208"/>
      <c r="T130" s="208"/>
      <c r="U130" s="245"/>
      <c r="V130" s="21">
        <v>2141</v>
      </c>
      <c r="W130" s="209">
        <v>79384</v>
      </c>
      <c r="X130" s="19"/>
      <c r="Y130" s="19"/>
      <c r="Z130" s="71"/>
    </row>
    <row r="131" spans="1:26" s="70" customFormat="1" ht="20.25" hidden="1" customHeight="1" outlineLevel="1" x14ac:dyDescent="0.15">
      <c r="A131" s="207" t="s">
        <v>224</v>
      </c>
      <c r="B131" s="185" t="s">
        <v>815</v>
      </c>
      <c r="C131" s="185" t="s">
        <v>815</v>
      </c>
      <c r="D131" s="185" t="s">
        <v>815</v>
      </c>
      <c r="E131" s="185" t="s">
        <v>815</v>
      </c>
      <c r="F131" s="208">
        <v>295</v>
      </c>
      <c r="G131" s="208">
        <v>4535</v>
      </c>
      <c r="H131" s="208">
        <v>352</v>
      </c>
      <c r="I131" s="208">
        <v>5286</v>
      </c>
      <c r="J131" s="185" t="s">
        <v>124</v>
      </c>
      <c r="K131" s="185" t="s">
        <v>124</v>
      </c>
      <c r="L131" s="208">
        <v>43</v>
      </c>
      <c r="M131" s="208">
        <v>7052</v>
      </c>
      <c r="N131" s="208">
        <v>537</v>
      </c>
      <c r="O131" s="208">
        <v>14896</v>
      </c>
      <c r="P131" s="208">
        <v>470</v>
      </c>
      <c r="Q131" s="208">
        <v>21108</v>
      </c>
      <c r="R131" s="208"/>
      <c r="S131" s="208"/>
      <c r="T131" s="208"/>
      <c r="U131" s="245"/>
      <c r="V131" s="21">
        <v>1697</v>
      </c>
      <c r="W131" s="209">
        <v>52877</v>
      </c>
      <c r="X131" s="19"/>
      <c r="Y131" s="19"/>
      <c r="Z131" s="71"/>
    </row>
    <row r="132" spans="1:26" s="70" customFormat="1" ht="20.25" hidden="1" customHeight="1" outlineLevel="1" x14ac:dyDescent="0.15">
      <c r="A132" s="211" t="s">
        <v>225</v>
      </c>
      <c r="B132" s="213" t="s">
        <v>815</v>
      </c>
      <c r="C132" s="213" t="s">
        <v>815</v>
      </c>
      <c r="D132" s="213" t="s">
        <v>815</v>
      </c>
      <c r="E132" s="213" t="s">
        <v>815</v>
      </c>
      <c r="F132" s="212">
        <v>224</v>
      </c>
      <c r="G132" s="212">
        <v>4294</v>
      </c>
      <c r="H132" s="212">
        <v>296</v>
      </c>
      <c r="I132" s="212">
        <v>6864</v>
      </c>
      <c r="J132" s="213" t="s">
        <v>124</v>
      </c>
      <c r="K132" s="213" t="s">
        <v>124</v>
      </c>
      <c r="L132" s="212">
        <v>41</v>
      </c>
      <c r="M132" s="212">
        <v>8067</v>
      </c>
      <c r="N132" s="212">
        <v>495</v>
      </c>
      <c r="O132" s="212">
        <v>8942</v>
      </c>
      <c r="P132" s="212">
        <v>467</v>
      </c>
      <c r="Q132" s="212">
        <v>19092</v>
      </c>
      <c r="R132" s="212"/>
      <c r="S132" s="212"/>
      <c r="T132" s="212"/>
      <c r="U132" s="37"/>
      <c r="V132" s="38">
        <v>1523</v>
      </c>
      <c r="W132" s="214">
        <v>47259</v>
      </c>
      <c r="X132" s="19"/>
      <c r="Y132" s="19"/>
      <c r="Z132" s="71"/>
    </row>
    <row r="133" spans="1:26" s="70" customFormat="1" ht="20.25" customHeight="1" collapsed="1" x14ac:dyDescent="0.15">
      <c r="A133" s="201" t="s">
        <v>878</v>
      </c>
      <c r="B133" s="602">
        <v>12</v>
      </c>
      <c r="C133" s="602">
        <v>3663</v>
      </c>
      <c r="D133" s="603">
        <v>40</v>
      </c>
      <c r="E133" s="603">
        <v>14408</v>
      </c>
      <c r="F133" s="602">
        <v>17</v>
      </c>
      <c r="G133" s="602">
        <v>3889</v>
      </c>
      <c r="H133" s="602">
        <v>83</v>
      </c>
      <c r="I133" s="602">
        <v>6328</v>
      </c>
      <c r="J133" s="603">
        <v>145</v>
      </c>
      <c r="K133" s="603">
        <v>3628</v>
      </c>
      <c r="L133" s="602">
        <v>180</v>
      </c>
      <c r="M133" s="602">
        <v>9749</v>
      </c>
      <c r="N133" s="602">
        <v>293</v>
      </c>
      <c r="O133" s="602">
        <v>4921</v>
      </c>
      <c r="P133" s="602">
        <v>31</v>
      </c>
      <c r="Q133" s="602">
        <v>444</v>
      </c>
      <c r="R133" s="602">
        <v>32</v>
      </c>
      <c r="S133" s="602">
        <v>2115</v>
      </c>
      <c r="T133" s="602">
        <v>150</v>
      </c>
      <c r="U133" s="604">
        <v>3806</v>
      </c>
      <c r="V133" s="605">
        <f t="shared" ref="V133:W136" si="2">SUM(T133,R133,P133,N133,L133,J133,H133,F133,D133,B133)</f>
        <v>983</v>
      </c>
      <c r="W133" s="606">
        <f t="shared" si="2"/>
        <v>52951</v>
      </c>
      <c r="X133" s="19"/>
      <c r="Y133" s="19"/>
      <c r="Z133" s="71"/>
    </row>
    <row r="134" spans="1:26" s="70" customFormat="1" ht="20.25" customHeight="1" x14ac:dyDescent="0.15">
      <c r="A134" s="72" t="s">
        <v>652</v>
      </c>
      <c r="B134" s="43">
        <v>4</v>
      </c>
      <c r="C134" s="43">
        <v>583</v>
      </c>
      <c r="D134" s="44">
        <v>11</v>
      </c>
      <c r="E134" s="44">
        <v>1217</v>
      </c>
      <c r="F134" s="43">
        <v>6</v>
      </c>
      <c r="G134" s="43">
        <v>804</v>
      </c>
      <c r="H134" s="43">
        <v>78</v>
      </c>
      <c r="I134" s="43">
        <v>1913</v>
      </c>
      <c r="J134" s="44">
        <v>107</v>
      </c>
      <c r="K134" s="44">
        <v>1566</v>
      </c>
      <c r="L134" s="43">
        <v>101</v>
      </c>
      <c r="M134" s="43">
        <v>5661</v>
      </c>
      <c r="N134" s="43">
        <v>276</v>
      </c>
      <c r="O134" s="43">
        <v>4841</v>
      </c>
      <c r="P134" s="43">
        <v>45</v>
      </c>
      <c r="Q134" s="43">
        <v>544</v>
      </c>
      <c r="R134" s="43">
        <v>15</v>
      </c>
      <c r="S134" s="43">
        <v>725</v>
      </c>
      <c r="T134" s="43">
        <v>273</v>
      </c>
      <c r="U134" s="45">
        <v>2027</v>
      </c>
      <c r="V134" s="46">
        <f t="shared" si="2"/>
        <v>916</v>
      </c>
      <c r="W134" s="47">
        <f t="shared" si="2"/>
        <v>19881</v>
      </c>
      <c r="X134" s="19"/>
      <c r="Y134" s="19"/>
      <c r="Z134" s="71"/>
    </row>
    <row r="135" spans="1:26" s="70" customFormat="1" ht="20.25" customHeight="1" x14ac:dyDescent="0.15">
      <c r="A135" s="73" t="s">
        <v>653</v>
      </c>
      <c r="B135" s="48">
        <v>3</v>
      </c>
      <c r="C135" s="48">
        <v>591</v>
      </c>
      <c r="D135" s="49">
        <v>15</v>
      </c>
      <c r="E135" s="49">
        <v>3310</v>
      </c>
      <c r="F135" s="48">
        <v>11</v>
      </c>
      <c r="G135" s="48">
        <v>776</v>
      </c>
      <c r="H135" s="48">
        <v>110</v>
      </c>
      <c r="I135" s="48">
        <v>2046</v>
      </c>
      <c r="J135" s="49">
        <v>118</v>
      </c>
      <c r="K135" s="49">
        <v>4066</v>
      </c>
      <c r="L135" s="48">
        <v>501</v>
      </c>
      <c r="M135" s="48">
        <v>7917</v>
      </c>
      <c r="N135" s="48">
        <v>327</v>
      </c>
      <c r="O135" s="48">
        <v>5359</v>
      </c>
      <c r="P135" s="48">
        <v>54</v>
      </c>
      <c r="Q135" s="48">
        <v>2353</v>
      </c>
      <c r="R135" s="48">
        <v>6</v>
      </c>
      <c r="S135" s="48">
        <v>246</v>
      </c>
      <c r="T135" s="48">
        <v>449</v>
      </c>
      <c r="U135" s="50">
        <v>4437</v>
      </c>
      <c r="V135" s="51">
        <f t="shared" si="2"/>
        <v>1594</v>
      </c>
      <c r="W135" s="52">
        <f t="shared" si="2"/>
        <v>31101</v>
      </c>
      <c r="X135" s="19"/>
      <c r="Y135" s="19"/>
      <c r="Z135" s="71"/>
    </row>
    <row r="136" spans="1:26" s="70" customFormat="1" ht="20.25" customHeight="1" thickBot="1" x14ac:dyDescent="0.2">
      <c r="A136" s="74" t="s">
        <v>816</v>
      </c>
      <c r="B136" s="588">
        <v>9</v>
      </c>
      <c r="C136" s="588">
        <v>2596</v>
      </c>
      <c r="D136" s="589">
        <v>26</v>
      </c>
      <c r="E136" s="589">
        <v>5260</v>
      </c>
      <c r="F136" s="588">
        <v>23</v>
      </c>
      <c r="G136" s="588">
        <v>1974</v>
      </c>
      <c r="H136" s="588">
        <v>112</v>
      </c>
      <c r="I136" s="588">
        <v>2307</v>
      </c>
      <c r="J136" s="589">
        <v>121</v>
      </c>
      <c r="K136" s="589">
        <v>7168</v>
      </c>
      <c r="L136" s="588">
        <v>658</v>
      </c>
      <c r="M136" s="588">
        <v>8349</v>
      </c>
      <c r="N136" s="588">
        <v>321</v>
      </c>
      <c r="O136" s="588">
        <v>5398</v>
      </c>
      <c r="P136" s="588">
        <v>135</v>
      </c>
      <c r="Q136" s="588">
        <v>3781</v>
      </c>
      <c r="R136" s="588">
        <v>10</v>
      </c>
      <c r="S136" s="588">
        <v>426</v>
      </c>
      <c r="T136" s="588">
        <v>171</v>
      </c>
      <c r="U136" s="590">
        <v>2684</v>
      </c>
      <c r="V136" s="591">
        <f t="shared" si="2"/>
        <v>1586</v>
      </c>
      <c r="W136" s="592">
        <f t="shared" si="2"/>
        <v>39943</v>
      </c>
      <c r="X136" s="19"/>
      <c r="Y136" s="19"/>
      <c r="Z136" s="71"/>
    </row>
    <row r="137" spans="1:26" s="70" customFormat="1" ht="18" customHeight="1" x14ac:dyDescent="0.15">
      <c r="A137" s="308" t="s">
        <v>877</v>
      </c>
      <c r="B137" s="308"/>
      <c r="C137" s="308"/>
      <c r="D137" s="308"/>
      <c r="E137" s="308"/>
      <c r="F137" s="308"/>
      <c r="G137" s="308"/>
      <c r="H137" s="308"/>
      <c r="I137" s="308"/>
      <c r="J137" s="308"/>
      <c r="K137" s="357"/>
      <c r="L137" s="357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 t="s">
        <v>703</v>
      </c>
      <c r="X137" s="71"/>
    </row>
  </sheetData>
  <mergeCells count="39">
    <mergeCell ref="N4:O4"/>
    <mergeCell ref="P4:Q4"/>
    <mergeCell ref="R4:S4"/>
    <mergeCell ref="T4:U4"/>
    <mergeCell ref="B3:S3"/>
    <mergeCell ref="D4:E4"/>
    <mergeCell ref="F4:G4"/>
    <mergeCell ref="H4:I4"/>
    <mergeCell ref="J4:K4"/>
    <mergeCell ref="A1:G1"/>
    <mergeCell ref="B4:C4"/>
    <mergeCell ref="V51:W52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B51:U51"/>
    <mergeCell ref="T3:U3"/>
    <mergeCell ref="L4:M4"/>
    <mergeCell ref="V99:W99"/>
    <mergeCell ref="X99:Y99"/>
    <mergeCell ref="J99:K99"/>
    <mergeCell ref="L99:M99"/>
    <mergeCell ref="N99:O99"/>
    <mergeCell ref="P99:Q99"/>
    <mergeCell ref="R99:S99"/>
    <mergeCell ref="T99:U99"/>
    <mergeCell ref="A137:J137"/>
    <mergeCell ref="A99:A101"/>
    <mergeCell ref="B99:C99"/>
    <mergeCell ref="D99:E99"/>
    <mergeCell ref="F99:G99"/>
    <mergeCell ref="H99:I99"/>
  </mergeCells>
  <phoneticPr fontId="2"/>
  <pageMargins left="0.78740157480314965" right="0.78740157480314965" top="0.78740157480314965" bottom="0.59055118110236227" header="0.51181102362204722" footer="0.31496062992125984"/>
  <pageSetup paperSize="9" scale="99" firstPageNumber="180" orientation="portrait" blackAndWhite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opLeftCell="A94" zoomScaleNormal="100" zoomScaleSheetLayoutView="100" workbookViewId="0">
      <selection activeCell="K45" sqref="K45"/>
    </sheetView>
  </sheetViews>
  <sheetFormatPr defaultRowHeight="13.5" outlineLevelRow="1" x14ac:dyDescent="0.15"/>
  <cols>
    <col min="1" max="1" width="14.625" style="15" customWidth="1"/>
    <col min="2" max="9" width="9" style="15" customWidth="1"/>
    <col min="10" max="17" width="8.625" style="15" customWidth="1"/>
    <col min="18" max="19" width="9" style="15"/>
  </cols>
  <sheetData>
    <row r="1" spans="1:20" ht="22.5" customHeight="1" x14ac:dyDescent="0.15">
      <c r="A1" s="259" t="s">
        <v>1071</v>
      </c>
      <c r="B1" s="260"/>
      <c r="C1" s="260"/>
      <c r="D1" s="260"/>
      <c r="E1" s="260"/>
      <c r="F1" s="260"/>
      <c r="G1" s="260"/>
      <c r="T1" s="162"/>
    </row>
    <row r="2" spans="1:20" ht="7.5" customHeight="1" thickBo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T2" s="162"/>
    </row>
    <row r="3" spans="1:20" ht="13.5" customHeight="1" x14ac:dyDescent="0.15">
      <c r="A3" s="461" t="s">
        <v>946</v>
      </c>
      <c r="B3" s="361" t="s">
        <v>372</v>
      </c>
      <c r="C3" s="361"/>
      <c r="D3" s="361" t="s">
        <v>947</v>
      </c>
      <c r="E3" s="361"/>
      <c r="F3" s="361" t="s">
        <v>948</v>
      </c>
      <c r="G3" s="361"/>
      <c r="H3" s="361" t="s">
        <v>949</v>
      </c>
      <c r="I3" s="361"/>
      <c r="J3" s="361" t="s">
        <v>950</v>
      </c>
      <c r="K3" s="361"/>
      <c r="L3" s="361" t="s">
        <v>951</v>
      </c>
      <c r="M3" s="361"/>
      <c r="N3" s="361" t="s">
        <v>952</v>
      </c>
      <c r="O3" s="361"/>
      <c r="P3" s="607" t="s">
        <v>953</v>
      </c>
      <c r="Q3" s="608"/>
      <c r="R3" s="361" t="s">
        <v>954</v>
      </c>
      <c r="S3" s="363"/>
      <c r="T3" s="163"/>
    </row>
    <row r="4" spans="1:20" ht="13.5" customHeight="1" x14ac:dyDescent="0.15">
      <c r="A4" s="447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609" t="s">
        <v>955</v>
      </c>
      <c r="Q4" s="610"/>
      <c r="R4" s="272"/>
      <c r="S4" s="268"/>
      <c r="T4" s="163"/>
    </row>
    <row r="5" spans="1:20" x14ac:dyDescent="0.15">
      <c r="A5" s="447"/>
      <c r="B5" s="242" t="s">
        <v>352</v>
      </c>
      <c r="C5" s="242" t="s">
        <v>956</v>
      </c>
      <c r="D5" s="242" t="s">
        <v>352</v>
      </c>
      <c r="E5" s="242" t="s">
        <v>956</v>
      </c>
      <c r="F5" s="242" t="s">
        <v>352</v>
      </c>
      <c r="G5" s="242" t="s">
        <v>956</v>
      </c>
      <c r="H5" s="242" t="s">
        <v>352</v>
      </c>
      <c r="I5" s="242" t="s">
        <v>956</v>
      </c>
      <c r="J5" s="242" t="s">
        <v>352</v>
      </c>
      <c r="K5" s="242" t="s">
        <v>956</v>
      </c>
      <c r="L5" s="242" t="s">
        <v>352</v>
      </c>
      <c r="M5" s="242" t="s">
        <v>956</v>
      </c>
      <c r="N5" s="242" t="s">
        <v>352</v>
      </c>
      <c r="O5" s="242" t="s">
        <v>956</v>
      </c>
      <c r="P5" s="449" t="s">
        <v>957</v>
      </c>
      <c r="Q5" s="267"/>
      <c r="R5" s="242" t="s">
        <v>352</v>
      </c>
      <c r="S5" s="240" t="s">
        <v>956</v>
      </c>
      <c r="T5" s="163"/>
    </row>
    <row r="6" spans="1:20" ht="7.5" customHeight="1" x14ac:dyDescent="0.15">
      <c r="A6" s="199"/>
      <c r="B6" s="180" t="s">
        <v>958</v>
      </c>
      <c r="C6" s="180" t="s">
        <v>43</v>
      </c>
      <c r="D6" s="180" t="s">
        <v>353</v>
      </c>
      <c r="E6" s="180" t="s">
        <v>43</v>
      </c>
      <c r="F6" s="180" t="s">
        <v>353</v>
      </c>
      <c r="G6" s="180" t="s">
        <v>43</v>
      </c>
      <c r="H6" s="180" t="s">
        <v>353</v>
      </c>
      <c r="I6" s="180" t="s">
        <v>43</v>
      </c>
      <c r="J6" s="180" t="s">
        <v>353</v>
      </c>
      <c r="K6" s="180" t="s">
        <v>43</v>
      </c>
      <c r="L6" s="180" t="s">
        <v>353</v>
      </c>
      <c r="M6" s="180" t="s">
        <v>43</v>
      </c>
      <c r="N6" s="180" t="s">
        <v>353</v>
      </c>
      <c r="O6" s="180" t="s">
        <v>55</v>
      </c>
      <c r="P6" s="399" t="s">
        <v>2</v>
      </c>
      <c r="Q6" s="400"/>
      <c r="R6" s="180" t="s">
        <v>354</v>
      </c>
      <c r="S6" s="181" t="s">
        <v>27</v>
      </c>
      <c r="T6" s="163"/>
    </row>
    <row r="7" spans="1:20" s="4" customFormat="1" ht="22.5" hidden="1" customHeight="1" outlineLevel="1" x14ac:dyDescent="0.15">
      <c r="A7" s="201" t="s">
        <v>959</v>
      </c>
      <c r="B7" s="202">
        <v>198</v>
      </c>
      <c r="C7" s="202">
        <v>4843</v>
      </c>
      <c r="D7" s="202">
        <v>227</v>
      </c>
      <c r="E7" s="202">
        <v>3527</v>
      </c>
      <c r="F7" s="202">
        <v>131</v>
      </c>
      <c r="G7" s="202">
        <v>1713</v>
      </c>
      <c r="H7" s="202">
        <v>84</v>
      </c>
      <c r="I7" s="202">
        <v>2000</v>
      </c>
      <c r="J7" s="202">
        <v>159</v>
      </c>
      <c r="K7" s="202">
        <v>2944</v>
      </c>
      <c r="L7" s="202">
        <v>92</v>
      </c>
      <c r="M7" s="202">
        <v>712</v>
      </c>
      <c r="N7" s="202">
        <v>44</v>
      </c>
      <c r="O7" s="202">
        <v>1186</v>
      </c>
      <c r="P7" s="401">
        <v>4791</v>
      </c>
      <c r="Q7" s="402"/>
      <c r="R7" s="202">
        <v>935</v>
      </c>
      <c r="S7" s="203">
        <v>21716</v>
      </c>
      <c r="T7" s="165"/>
    </row>
    <row r="8" spans="1:20" s="4" customFormat="1" ht="22.5" hidden="1" customHeight="1" outlineLevel="1" x14ac:dyDescent="0.15">
      <c r="A8" s="207" t="s">
        <v>960</v>
      </c>
      <c r="B8" s="208">
        <v>198</v>
      </c>
      <c r="C8" s="208">
        <v>5489</v>
      </c>
      <c r="D8" s="208">
        <v>185</v>
      </c>
      <c r="E8" s="208">
        <v>2377</v>
      </c>
      <c r="F8" s="208">
        <v>108</v>
      </c>
      <c r="G8" s="208">
        <v>1400</v>
      </c>
      <c r="H8" s="208">
        <v>122</v>
      </c>
      <c r="I8" s="208">
        <v>2746</v>
      </c>
      <c r="J8" s="208">
        <v>158</v>
      </c>
      <c r="K8" s="208">
        <v>4369</v>
      </c>
      <c r="L8" s="208">
        <v>75</v>
      </c>
      <c r="M8" s="208">
        <v>1247</v>
      </c>
      <c r="N8" s="208">
        <v>121</v>
      </c>
      <c r="O8" s="208">
        <v>2497</v>
      </c>
      <c r="P8" s="310">
        <v>3155</v>
      </c>
      <c r="Q8" s="311"/>
      <c r="R8" s="208">
        <v>967</v>
      </c>
      <c r="S8" s="209">
        <v>23280</v>
      </c>
      <c r="T8" s="168"/>
    </row>
    <row r="9" spans="1:20" s="4" customFormat="1" ht="22.5" hidden="1" customHeight="1" outlineLevel="1" x14ac:dyDescent="0.15">
      <c r="A9" s="207" t="s">
        <v>961</v>
      </c>
      <c r="B9" s="208">
        <v>231</v>
      </c>
      <c r="C9" s="208">
        <v>6332</v>
      </c>
      <c r="D9" s="208">
        <v>202</v>
      </c>
      <c r="E9" s="208">
        <v>2492</v>
      </c>
      <c r="F9" s="208">
        <v>112</v>
      </c>
      <c r="G9" s="208">
        <v>1379</v>
      </c>
      <c r="H9" s="208">
        <v>124</v>
      </c>
      <c r="I9" s="208">
        <v>2545</v>
      </c>
      <c r="J9" s="208">
        <v>200</v>
      </c>
      <c r="K9" s="208">
        <v>4314</v>
      </c>
      <c r="L9" s="208">
        <v>141</v>
      </c>
      <c r="M9" s="208">
        <v>2288</v>
      </c>
      <c r="N9" s="208">
        <v>109</v>
      </c>
      <c r="O9" s="208">
        <v>2547</v>
      </c>
      <c r="P9" s="310">
        <v>3171</v>
      </c>
      <c r="Q9" s="311"/>
      <c r="R9" s="208">
        <v>1119</v>
      </c>
      <c r="S9" s="209">
        <v>25068</v>
      </c>
      <c r="T9" s="168"/>
    </row>
    <row r="10" spans="1:20" s="4" customFormat="1" ht="22.5" hidden="1" customHeight="1" outlineLevel="1" x14ac:dyDescent="0.15">
      <c r="A10" s="207" t="s">
        <v>962</v>
      </c>
      <c r="B10" s="208">
        <v>255</v>
      </c>
      <c r="C10" s="208">
        <v>7434</v>
      </c>
      <c r="D10" s="208">
        <v>117</v>
      </c>
      <c r="E10" s="208">
        <v>1352</v>
      </c>
      <c r="F10" s="208">
        <v>161</v>
      </c>
      <c r="G10" s="208">
        <v>2593</v>
      </c>
      <c r="H10" s="208">
        <v>147</v>
      </c>
      <c r="I10" s="208">
        <v>3920</v>
      </c>
      <c r="J10" s="208">
        <v>221</v>
      </c>
      <c r="K10" s="208">
        <v>4984</v>
      </c>
      <c r="L10" s="208">
        <v>188</v>
      </c>
      <c r="M10" s="208">
        <v>3319</v>
      </c>
      <c r="N10" s="208">
        <v>140</v>
      </c>
      <c r="O10" s="208">
        <v>2756</v>
      </c>
      <c r="P10" s="310">
        <v>3898</v>
      </c>
      <c r="Q10" s="311"/>
      <c r="R10" s="208">
        <v>1229</v>
      </c>
      <c r="S10" s="209">
        <v>30256</v>
      </c>
      <c r="T10" s="168"/>
    </row>
    <row r="11" spans="1:20" s="4" customFormat="1" ht="22.5" hidden="1" customHeight="1" outlineLevel="1" x14ac:dyDescent="0.15">
      <c r="A11" s="207" t="s">
        <v>963</v>
      </c>
      <c r="B11" s="208">
        <v>279</v>
      </c>
      <c r="C11" s="208">
        <v>6894</v>
      </c>
      <c r="D11" s="208">
        <v>51</v>
      </c>
      <c r="E11" s="208">
        <v>377</v>
      </c>
      <c r="F11" s="208">
        <v>163</v>
      </c>
      <c r="G11" s="208">
        <v>2453</v>
      </c>
      <c r="H11" s="208">
        <v>133</v>
      </c>
      <c r="I11" s="208">
        <v>3037</v>
      </c>
      <c r="J11" s="208">
        <v>248</v>
      </c>
      <c r="K11" s="208">
        <v>6215</v>
      </c>
      <c r="L11" s="208">
        <v>163</v>
      </c>
      <c r="M11" s="208">
        <v>2786</v>
      </c>
      <c r="N11" s="208">
        <v>178</v>
      </c>
      <c r="O11" s="208">
        <v>3384</v>
      </c>
      <c r="P11" s="310">
        <v>4364</v>
      </c>
      <c r="Q11" s="311"/>
      <c r="R11" s="208">
        <v>1215</v>
      </c>
      <c r="S11" s="209">
        <v>29510</v>
      </c>
      <c r="T11" s="168"/>
    </row>
    <row r="12" spans="1:20" s="4" customFormat="1" ht="22.5" hidden="1" customHeight="1" outlineLevel="1" x14ac:dyDescent="0.15">
      <c r="A12" s="207" t="s">
        <v>964</v>
      </c>
      <c r="B12" s="208">
        <v>214</v>
      </c>
      <c r="C12" s="208">
        <v>5684</v>
      </c>
      <c r="D12" s="208">
        <v>2</v>
      </c>
      <c r="E12" s="208">
        <v>7</v>
      </c>
      <c r="F12" s="208">
        <v>33</v>
      </c>
      <c r="G12" s="208">
        <v>574</v>
      </c>
      <c r="H12" s="208">
        <v>99</v>
      </c>
      <c r="I12" s="208">
        <v>3412</v>
      </c>
      <c r="J12" s="208">
        <v>196</v>
      </c>
      <c r="K12" s="208">
        <v>6374</v>
      </c>
      <c r="L12" s="208">
        <v>61</v>
      </c>
      <c r="M12" s="208">
        <v>970</v>
      </c>
      <c r="N12" s="208">
        <v>112</v>
      </c>
      <c r="O12" s="208">
        <v>2930</v>
      </c>
      <c r="P12" s="310">
        <v>3124</v>
      </c>
      <c r="Q12" s="311"/>
      <c r="R12" s="208">
        <v>717</v>
      </c>
      <c r="S12" s="209">
        <v>23075</v>
      </c>
      <c r="T12" s="168"/>
    </row>
    <row r="13" spans="1:20" s="4" customFormat="1" ht="22.5" hidden="1" customHeight="1" outlineLevel="1" x14ac:dyDescent="0.15">
      <c r="A13" s="207" t="s">
        <v>965</v>
      </c>
      <c r="B13" s="208">
        <v>245</v>
      </c>
      <c r="C13" s="208">
        <v>6864</v>
      </c>
      <c r="D13" s="208" t="s">
        <v>53</v>
      </c>
      <c r="E13" s="208" t="s">
        <v>53</v>
      </c>
      <c r="F13" s="208">
        <v>49</v>
      </c>
      <c r="G13" s="208">
        <v>731</v>
      </c>
      <c r="H13" s="208">
        <v>80</v>
      </c>
      <c r="I13" s="208">
        <v>2405</v>
      </c>
      <c r="J13" s="208">
        <v>192</v>
      </c>
      <c r="K13" s="208">
        <v>4904</v>
      </c>
      <c r="L13" s="208">
        <v>76</v>
      </c>
      <c r="M13" s="208">
        <v>1141</v>
      </c>
      <c r="N13" s="208">
        <v>112</v>
      </c>
      <c r="O13" s="208">
        <v>1993</v>
      </c>
      <c r="P13" s="310">
        <v>4417</v>
      </c>
      <c r="Q13" s="311"/>
      <c r="R13" s="208">
        <v>754</v>
      </c>
      <c r="S13" s="209">
        <v>22455</v>
      </c>
      <c r="T13" s="168"/>
    </row>
    <row r="14" spans="1:20" s="4" customFormat="1" ht="22.5" hidden="1" customHeight="1" outlineLevel="1" x14ac:dyDescent="0.15">
      <c r="A14" s="207" t="s">
        <v>966</v>
      </c>
      <c r="B14" s="208">
        <v>225</v>
      </c>
      <c r="C14" s="208">
        <v>6555</v>
      </c>
      <c r="D14" s="208" t="s">
        <v>53</v>
      </c>
      <c r="E14" s="208" t="s">
        <v>53</v>
      </c>
      <c r="F14" s="208">
        <v>56</v>
      </c>
      <c r="G14" s="208">
        <v>980</v>
      </c>
      <c r="H14" s="208">
        <v>94</v>
      </c>
      <c r="I14" s="208">
        <v>2639</v>
      </c>
      <c r="J14" s="208">
        <v>174</v>
      </c>
      <c r="K14" s="208">
        <v>5269</v>
      </c>
      <c r="L14" s="208">
        <v>44</v>
      </c>
      <c r="M14" s="208">
        <v>963</v>
      </c>
      <c r="N14" s="208">
        <v>135</v>
      </c>
      <c r="O14" s="208">
        <v>3465</v>
      </c>
      <c r="P14" s="310">
        <v>4455</v>
      </c>
      <c r="Q14" s="311"/>
      <c r="R14" s="208">
        <v>728</v>
      </c>
      <c r="S14" s="209">
        <v>24326</v>
      </c>
      <c r="T14" s="168"/>
    </row>
    <row r="15" spans="1:20" s="4" customFormat="1" ht="22.5" hidden="1" customHeight="1" outlineLevel="1" x14ac:dyDescent="0.15">
      <c r="A15" s="207" t="s">
        <v>967</v>
      </c>
      <c r="B15" s="208">
        <v>247</v>
      </c>
      <c r="C15" s="208">
        <v>7519</v>
      </c>
      <c r="D15" s="208">
        <v>3</v>
      </c>
      <c r="E15" s="208">
        <v>40</v>
      </c>
      <c r="F15" s="208">
        <v>72</v>
      </c>
      <c r="G15" s="208">
        <v>1108</v>
      </c>
      <c r="H15" s="208">
        <v>83</v>
      </c>
      <c r="I15" s="208">
        <v>2559</v>
      </c>
      <c r="J15" s="208">
        <v>195</v>
      </c>
      <c r="K15" s="208">
        <v>5208</v>
      </c>
      <c r="L15" s="208">
        <v>61</v>
      </c>
      <c r="M15" s="208">
        <v>1105</v>
      </c>
      <c r="N15" s="208">
        <v>130</v>
      </c>
      <c r="O15" s="208">
        <v>2656</v>
      </c>
      <c r="P15" s="310">
        <v>3773</v>
      </c>
      <c r="Q15" s="311"/>
      <c r="R15" s="208">
        <v>791</v>
      </c>
      <c r="S15" s="209">
        <v>23968</v>
      </c>
      <c r="T15" s="168"/>
    </row>
    <row r="16" spans="1:20" s="4" customFormat="1" ht="22.5" hidden="1" customHeight="1" outlineLevel="1" x14ac:dyDescent="0.15">
      <c r="A16" s="207" t="s">
        <v>968</v>
      </c>
      <c r="B16" s="208">
        <v>220</v>
      </c>
      <c r="C16" s="208">
        <v>5599</v>
      </c>
      <c r="D16" s="208" t="s">
        <v>53</v>
      </c>
      <c r="E16" s="208" t="s">
        <v>53</v>
      </c>
      <c r="F16" s="208">
        <v>36</v>
      </c>
      <c r="G16" s="208">
        <v>430</v>
      </c>
      <c r="H16" s="208">
        <v>119</v>
      </c>
      <c r="I16" s="208">
        <v>2895</v>
      </c>
      <c r="J16" s="208">
        <v>170</v>
      </c>
      <c r="K16" s="208">
        <v>4359</v>
      </c>
      <c r="L16" s="208">
        <v>75</v>
      </c>
      <c r="M16" s="208">
        <v>1464</v>
      </c>
      <c r="N16" s="208">
        <v>198</v>
      </c>
      <c r="O16" s="208">
        <v>3435</v>
      </c>
      <c r="P16" s="310">
        <v>4704</v>
      </c>
      <c r="Q16" s="311"/>
      <c r="R16" s="208">
        <v>818</v>
      </c>
      <c r="S16" s="209">
        <v>22886</v>
      </c>
      <c r="T16" s="168"/>
    </row>
    <row r="17" spans="1:20" s="4" customFormat="1" ht="22.5" hidden="1" customHeight="1" outlineLevel="1" x14ac:dyDescent="0.15">
      <c r="A17" s="207" t="s">
        <v>969</v>
      </c>
      <c r="B17" s="208">
        <v>228</v>
      </c>
      <c r="C17" s="208">
        <v>7548</v>
      </c>
      <c r="D17" s="208" t="s">
        <v>53</v>
      </c>
      <c r="E17" s="208" t="s">
        <v>53</v>
      </c>
      <c r="F17" s="208">
        <v>10</v>
      </c>
      <c r="G17" s="208">
        <v>244</v>
      </c>
      <c r="H17" s="208">
        <v>139</v>
      </c>
      <c r="I17" s="208">
        <v>4130</v>
      </c>
      <c r="J17" s="208">
        <v>162</v>
      </c>
      <c r="K17" s="208">
        <v>4961</v>
      </c>
      <c r="L17" s="208">
        <v>81</v>
      </c>
      <c r="M17" s="208">
        <v>1844</v>
      </c>
      <c r="N17" s="208">
        <v>157</v>
      </c>
      <c r="O17" s="208">
        <v>3629</v>
      </c>
      <c r="P17" s="310">
        <v>5477</v>
      </c>
      <c r="Q17" s="311"/>
      <c r="R17" s="208">
        <v>777</v>
      </c>
      <c r="S17" s="209">
        <v>27833</v>
      </c>
      <c r="T17" s="168"/>
    </row>
    <row r="18" spans="1:20" s="4" customFormat="1" ht="22.5" hidden="1" customHeight="1" outlineLevel="1" x14ac:dyDescent="0.15">
      <c r="A18" s="207" t="s">
        <v>970</v>
      </c>
      <c r="B18" s="208">
        <v>224</v>
      </c>
      <c r="C18" s="208">
        <v>5565</v>
      </c>
      <c r="D18" s="208" t="s">
        <v>53</v>
      </c>
      <c r="E18" s="208" t="s">
        <v>53</v>
      </c>
      <c r="F18" s="208" t="s">
        <v>53</v>
      </c>
      <c r="G18" s="208" t="s">
        <v>53</v>
      </c>
      <c r="H18" s="208">
        <v>142</v>
      </c>
      <c r="I18" s="208">
        <v>3409</v>
      </c>
      <c r="J18" s="208">
        <v>160</v>
      </c>
      <c r="K18" s="208">
        <v>4478</v>
      </c>
      <c r="L18" s="208">
        <v>119</v>
      </c>
      <c r="M18" s="208">
        <v>1980</v>
      </c>
      <c r="N18" s="208">
        <v>169</v>
      </c>
      <c r="O18" s="208">
        <v>2472</v>
      </c>
      <c r="P18" s="310">
        <v>6129</v>
      </c>
      <c r="Q18" s="311"/>
      <c r="R18" s="208">
        <v>814</v>
      </c>
      <c r="S18" s="209">
        <v>24033</v>
      </c>
      <c r="T18" s="168"/>
    </row>
    <row r="19" spans="1:20" s="4" customFormat="1" ht="22.5" hidden="1" customHeight="1" outlineLevel="1" x14ac:dyDescent="0.15">
      <c r="A19" s="207" t="s">
        <v>971</v>
      </c>
      <c r="B19" s="208">
        <v>259</v>
      </c>
      <c r="C19" s="208">
        <v>5393</v>
      </c>
      <c r="D19" s="208" t="s">
        <v>53</v>
      </c>
      <c r="E19" s="208" t="s">
        <v>53</v>
      </c>
      <c r="F19" s="208" t="s">
        <v>53</v>
      </c>
      <c r="G19" s="208" t="s">
        <v>53</v>
      </c>
      <c r="H19" s="208">
        <v>104</v>
      </c>
      <c r="I19" s="208">
        <v>2557</v>
      </c>
      <c r="J19" s="208">
        <v>177</v>
      </c>
      <c r="K19" s="208">
        <v>3896</v>
      </c>
      <c r="L19" s="208">
        <v>112</v>
      </c>
      <c r="M19" s="208">
        <v>2089</v>
      </c>
      <c r="N19" s="208">
        <v>166</v>
      </c>
      <c r="O19" s="208">
        <v>2730</v>
      </c>
      <c r="P19" s="310">
        <v>6208</v>
      </c>
      <c r="Q19" s="311"/>
      <c r="R19" s="208">
        <v>818</v>
      </c>
      <c r="S19" s="209">
        <v>22873</v>
      </c>
      <c r="T19" s="168"/>
    </row>
    <row r="20" spans="1:20" s="4" customFormat="1" ht="22.5" hidden="1" customHeight="1" outlineLevel="1" x14ac:dyDescent="0.15">
      <c r="A20" s="207" t="s">
        <v>972</v>
      </c>
      <c r="B20" s="208">
        <v>266</v>
      </c>
      <c r="C20" s="208">
        <v>4767</v>
      </c>
      <c r="D20" s="208" t="s">
        <v>53</v>
      </c>
      <c r="E20" s="208" t="s">
        <v>53</v>
      </c>
      <c r="F20" s="208" t="s">
        <v>53</v>
      </c>
      <c r="G20" s="208" t="s">
        <v>53</v>
      </c>
      <c r="H20" s="208">
        <v>151</v>
      </c>
      <c r="I20" s="208">
        <v>3423</v>
      </c>
      <c r="J20" s="208">
        <v>174</v>
      </c>
      <c r="K20" s="208">
        <v>3384</v>
      </c>
      <c r="L20" s="208">
        <v>172</v>
      </c>
      <c r="M20" s="208">
        <v>2313</v>
      </c>
      <c r="N20" s="208">
        <v>191</v>
      </c>
      <c r="O20" s="208">
        <v>3506</v>
      </c>
      <c r="P20" s="310">
        <v>5190</v>
      </c>
      <c r="Q20" s="311"/>
      <c r="R20" s="208">
        <v>954</v>
      </c>
      <c r="S20" s="209">
        <v>22583</v>
      </c>
      <c r="T20" s="168"/>
    </row>
    <row r="21" spans="1:20" s="4" customFormat="1" ht="22.5" hidden="1" customHeight="1" outlineLevel="1" x14ac:dyDescent="0.15">
      <c r="A21" s="207" t="s">
        <v>973</v>
      </c>
      <c r="B21" s="208">
        <v>263</v>
      </c>
      <c r="C21" s="208">
        <v>5391</v>
      </c>
      <c r="D21" s="208" t="s">
        <v>53</v>
      </c>
      <c r="E21" s="208" t="s">
        <v>53</v>
      </c>
      <c r="F21" s="208" t="s">
        <v>53</v>
      </c>
      <c r="G21" s="208" t="s">
        <v>53</v>
      </c>
      <c r="H21" s="208">
        <v>97</v>
      </c>
      <c r="I21" s="208">
        <v>2472</v>
      </c>
      <c r="J21" s="208">
        <v>67</v>
      </c>
      <c r="K21" s="208">
        <v>1556</v>
      </c>
      <c r="L21" s="208">
        <v>109</v>
      </c>
      <c r="M21" s="208">
        <v>1729</v>
      </c>
      <c r="N21" s="208">
        <v>134</v>
      </c>
      <c r="O21" s="208">
        <v>2728</v>
      </c>
      <c r="P21" s="310">
        <v>8004</v>
      </c>
      <c r="Q21" s="311"/>
      <c r="R21" s="208">
        <v>670</v>
      </c>
      <c r="S21" s="209">
        <v>21880</v>
      </c>
      <c r="T21" s="168"/>
    </row>
    <row r="22" spans="1:20" s="4" customFormat="1" ht="22.5" hidden="1" customHeight="1" outlineLevel="1" x14ac:dyDescent="0.15">
      <c r="A22" s="207" t="s">
        <v>974</v>
      </c>
      <c r="B22" s="208">
        <v>257</v>
      </c>
      <c r="C22" s="208">
        <v>5910</v>
      </c>
      <c r="D22" s="208" t="s">
        <v>53</v>
      </c>
      <c r="E22" s="208" t="s">
        <v>53</v>
      </c>
      <c r="F22" s="208" t="s">
        <v>53</v>
      </c>
      <c r="G22" s="208" t="s">
        <v>53</v>
      </c>
      <c r="H22" s="208">
        <v>80</v>
      </c>
      <c r="I22" s="208">
        <v>2140</v>
      </c>
      <c r="J22" s="208">
        <v>148</v>
      </c>
      <c r="K22" s="208">
        <v>3108</v>
      </c>
      <c r="L22" s="208">
        <v>156</v>
      </c>
      <c r="M22" s="208">
        <v>2287</v>
      </c>
      <c r="N22" s="208">
        <v>151</v>
      </c>
      <c r="O22" s="208">
        <v>3255</v>
      </c>
      <c r="P22" s="310">
        <v>7015</v>
      </c>
      <c r="Q22" s="311"/>
      <c r="R22" s="208">
        <v>792</v>
      </c>
      <c r="S22" s="209">
        <v>23715</v>
      </c>
      <c r="T22" s="168"/>
    </row>
    <row r="23" spans="1:20" s="4" customFormat="1" ht="22.5" hidden="1" customHeight="1" outlineLevel="1" x14ac:dyDescent="0.15">
      <c r="A23" s="207" t="s">
        <v>975</v>
      </c>
      <c r="B23" s="208">
        <v>291</v>
      </c>
      <c r="C23" s="208">
        <v>6586</v>
      </c>
      <c r="D23" s="208" t="s">
        <v>53</v>
      </c>
      <c r="E23" s="208" t="s">
        <v>53</v>
      </c>
      <c r="F23" s="208" t="s">
        <v>53</v>
      </c>
      <c r="G23" s="208" t="s">
        <v>53</v>
      </c>
      <c r="H23" s="208">
        <v>56</v>
      </c>
      <c r="I23" s="208">
        <v>1396</v>
      </c>
      <c r="J23" s="208">
        <v>186</v>
      </c>
      <c r="K23" s="208">
        <v>3963</v>
      </c>
      <c r="L23" s="208">
        <v>180</v>
      </c>
      <c r="M23" s="208">
        <v>2855</v>
      </c>
      <c r="N23" s="208">
        <v>134</v>
      </c>
      <c r="O23" s="208">
        <v>1964</v>
      </c>
      <c r="P23" s="310">
        <v>6886</v>
      </c>
      <c r="Q23" s="311"/>
      <c r="R23" s="208">
        <v>847</v>
      </c>
      <c r="S23" s="209">
        <v>23650</v>
      </c>
      <c r="T23" s="168"/>
    </row>
    <row r="24" spans="1:20" s="4" customFormat="1" ht="22.5" hidden="1" customHeight="1" outlineLevel="1" x14ac:dyDescent="0.15">
      <c r="A24" s="207" t="s">
        <v>976</v>
      </c>
      <c r="B24" s="208">
        <v>289</v>
      </c>
      <c r="C24" s="208">
        <v>5386</v>
      </c>
      <c r="D24" s="208" t="s">
        <v>53</v>
      </c>
      <c r="E24" s="208" t="s">
        <v>53</v>
      </c>
      <c r="F24" s="208" t="s">
        <v>53</v>
      </c>
      <c r="G24" s="208" t="s">
        <v>53</v>
      </c>
      <c r="H24" s="208">
        <v>83</v>
      </c>
      <c r="I24" s="208">
        <v>1817</v>
      </c>
      <c r="J24" s="208">
        <v>240</v>
      </c>
      <c r="K24" s="208">
        <v>4418</v>
      </c>
      <c r="L24" s="208">
        <v>170</v>
      </c>
      <c r="M24" s="208">
        <v>2526</v>
      </c>
      <c r="N24" s="208">
        <v>149</v>
      </c>
      <c r="O24" s="208">
        <v>2539</v>
      </c>
      <c r="P24" s="310">
        <v>6567</v>
      </c>
      <c r="Q24" s="311"/>
      <c r="R24" s="208">
        <v>931</v>
      </c>
      <c r="S24" s="209">
        <v>23253</v>
      </c>
      <c r="T24" s="168"/>
    </row>
    <row r="25" spans="1:20" s="4" customFormat="1" ht="22.5" hidden="1" customHeight="1" outlineLevel="1" x14ac:dyDescent="0.15">
      <c r="A25" s="207" t="s">
        <v>977</v>
      </c>
      <c r="B25" s="208">
        <v>306</v>
      </c>
      <c r="C25" s="208">
        <v>5820</v>
      </c>
      <c r="D25" s="208" t="s">
        <v>53</v>
      </c>
      <c r="E25" s="208" t="s">
        <v>53</v>
      </c>
      <c r="F25" s="208" t="s">
        <v>53</v>
      </c>
      <c r="G25" s="208" t="s">
        <v>53</v>
      </c>
      <c r="H25" s="208">
        <v>130</v>
      </c>
      <c r="I25" s="208">
        <v>3114</v>
      </c>
      <c r="J25" s="208">
        <v>224</v>
      </c>
      <c r="K25" s="208">
        <v>5324</v>
      </c>
      <c r="L25" s="208">
        <v>195</v>
      </c>
      <c r="M25" s="208">
        <v>2953</v>
      </c>
      <c r="N25" s="208">
        <v>142</v>
      </c>
      <c r="O25" s="208">
        <v>2385</v>
      </c>
      <c r="P25" s="310">
        <v>5341</v>
      </c>
      <c r="Q25" s="311"/>
      <c r="R25" s="208">
        <v>997</v>
      </c>
      <c r="S25" s="209">
        <v>24937</v>
      </c>
      <c r="T25" s="168"/>
    </row>
    <row r="26" spans="1:20" s="4" customFormat="1" ht="22.5" hidden="1" customHeight="1" outlineLevel="1" x14ac:dyDescent="0.15">
      <c r="A26" s="211" t="s">
        <v>978</v>
      </c>
      <c r="B26" s="212">
        <v>280</v>
      </c>
      <c r="C26" s="212">
        <v>5999</v>
      </c>
      <c r="D26" s="212" t="s">
        <v>53</v>
      </c>
      <c r="E26" s="212" t="s">
        <v>53</v>
      </c>
      <c r="F26" s="212" t="s">
        <v>53</v>
      </c>
      <c r="G26" s="212" t="s">
        <v>53</v>
      </c>
      <c r="H26" s="212">
        <v>112</v>
      </c>
      <c r="I26" s="212">
        <v>2154</v>
      </c>
      <c r="J26" s="212">
        <v>194</v>
      </c>
      <c r="K26" s="212">
        <v>4683</v>
      </c>
      <c r="L26" s="212">
        <v>106</v>
      </c>
      <c r="M26" s="212">
        <v>2175</v>
      </c>
      <c r="N26" s="212">
        <v>120</v>
      </c>
      <c r="O26" s="212">
        <v>2222</v>
      </c>
      <c r="P26" s="403">
        <v>5163</v>
      </c>
      <c r="Q26" s="404"/>
      <c r="R26" s="212">
        <v>812</v>
      </c>
      <c r="S26" s="214">
        <v>22396</v>
      </c>
      <c r="T26" s="168"/>
    </row>
    <row r="27" spans="1:20" s="7" customFormat="1" ht="15" hidden="1" customHeight="1" outlineLevel="1" x14ac:dyDescent="0.15">
      <c r="A27" s="201" t="s">
        <v>979</v>
      </c>
      <c r="B27" s="202">
        <v>324</v>
      </c>
      <c r="C27" s="202">
        <v>5134</v>
      </c>
      <c r="D27" s="202" t="s">
        <v>53</v>
      </c>
      <c r="E27" s="202" t="s">
        <v>53</v>
      </c>
      <c r="F27" s="202" t="s">
        <v>53</v>
      </c>
      <c r="G27" s="202" t="s">
        <v>53</v>
      </c>
      <c r="H27" s="202">
        <v>118</v>
      </c>
      <c r="I27" s="202">
        <v>1680</v>
      </c>
      <c r="J27" s="202">
        <v>145</v>
      </c>
      <c r="K27" s="202">
        <v>2418</v>
      </c>
      <c r="L27" s="202">
        <v>100</v>
      </c>
      <c r="M27" s="202">
        <v>1006</v>
      </c>
      <c r="N27" s="202">
        <v>121</v>
      </c>
      <c r="O27" s="202">
        <v>1774</v>
      </c>
      <c r="P27" s="401">
        <v>5713</v>
      </c>
      <c r="Q27" s="402"/>
      <c r="R27" s="202">
        <v>808</v>
      </c>
      <c r="S27" s="203">
        <v>17725</v>
      </c>
      <c r="T27" s="165"/>
    </row>
    <row r="28" spans="1:20" s="4" customFormat="1" ht="19.5" hidden="1" customHeight="1" outlineLevel="1" x14ac:dyDescent="0.15">
      <c r="A28" s="207" t="s">
        <v>980</v>
      </c>
      <c r="B28" s="208">
        <v>443</v>
      </c>
      <c r="C28" s="208">
        <v>7550</v>
      </c>
      <c r="D28" s="208" t="s">
        <v>53</v>
      </c>
      <c r="E28" s="208" t="s">
        <v>53</v>
      </c>
      <c r="F28" s="208" t="s">
        <v>53</v>
      </c>
      <c r="G28" s="208" t="s">
        <v>53</v>
      </c>
      <c r="H28" s="208">
        <v>139</v>
      </c>
      <c r="I28" s="208">
        <v>1877</v>
      </c>
      <c r="J28" s="208">
        <v>153</v>
      </c>
      <c r="K28" s="208">
        <v>2363</v>
      </c>
      <c r="L28" s="208">
        <v>117</v>
      </c>
      <c r="M28" s="208">
        <v>1336</v>
      </c>
      <c r="N28" s="208">
        <v>148</v>
      </c>
      <c r="O28" s="208">
        <v>1709</v>
      </c>
      <c r="P28" s="310">
        <v>7427</v>
      </c>
      <c r="Q28" s="311"/>
      <c r="R28" s="208">
        <v>1000</v>
      </c>
      <c r="S28" s="209">
        <v>22262</v>
      </c>
      <c r="T28" s="168"/>
    </row>
    <row r="29" spans="1:20" s="4" customFormat="1" ht="19.5" hidden="1" customHeight="1" outlineLevel="1" x14ac:dyDescent="0.15">
      <c r="A29" s="207" t="s">
        <v>981</v>
      </c>
      <c r="B29" s="208">
        <v>360</v>
      </c>
      <c r="C29" s="208">
        <v>5896</v>
      </c>
      <c r="D29" s="208" t="s">
        <v>53</v>
      </c>
      <c r="E29" s="208" t="s">
        <v>53</v>
      </c>
      <c r="F29" s="208" t="s">
        <v>53</v>
      </c>
      <c r="G29" s="208" t="s">
        <v>53</v>
      </c>
      <c r="H29" s="208">
        <v>146</v>
      </c>
      <c r="I29" s="208">
        <v>1746</v>
      </c>
      <c r="J29" s="208">
        <v>156</v>
      </c>
      <c r="K29" s="208">
        <v>2161</v>
      </c>
      <c r="L29" s="208">
        <v>103</v>
      </c>
      <c r="M29" s="208">
        <v>1038</v>
      </c>
      <c r="N29" s="208">
        <v>130</v>
      </c>
      <c r="O29" s="208">
        <v>1415</v>
      </c>
      <c r="P29" s="310">
        <v>8589</v>
      </c>
      <c r="Q29" s="311"/>
      <c r="R29" s="208">
        <v>895</v>
      </c>
      <c r="S29" s="209">
        <v>20845</v>
      </c>
      <c r="T29" s="168"/>
    </row>
    <row r="30" spans="1:20" s="4" customFormat="1" ht="19.5" hidden="1" customHeight="1" outlineLevel="1" x14ac:dyDescent="0.15">
      <c r="A30" s="207" t="s">
        <v>982</v>
      </c>
      <c r="B30" s="208">
        <v>423</v>
      </c>
      <c r="C30" s="208">
        <v>6912</v>
      </c>
      <c r="D30" s="208" t="s">
        <v>53</v>
      </c>
      <c r="E30" s="208" t="s">
        <v>53</v>
      </c>
      <c r="F30" s="208" t="s">
        <v>53</v>
      </c>
      <c r="G30" s="208" t="s">
        <v>53</v>
      </c>
      <c r="H30" s="208">
        <v>153</v>
      </c>
      <c r="I30" s="208">
        <v>1887</v>
      </c>
      <c r="J30" s="208">
        <v>168</v>
      </c>
      <c r="K30" s="208">
        <v>2369</v>
      </c>
      <c r="L30" s="208">
        <v>109</v>
      </c>
      <c r="M30" s="208">
        <v>1158</v>
      </c>
      <c r="N30" s="208">
        <v>157</v>
      </c>
      <c r="O30" s="208">
        <v>1624</v>
      </c>
      <c r="P30" s="310">
        <v>10066</v>
      </c>
      <c r="Q30" s="311"/>
      <c r="R30" s="208">
        <v>1010</v>
      </c>
      <c r="S30" s="209">
        <v>24016</v>
      </c>
      <c r="T30" s="168"/>
    </row>
    <row r="31" spans="1:20" s="4" customFormat="1" ht="19.5" hidden="1" customHeight="1" outlineLevel="1" x14ac:dyDescent="0.15">
      <c r="A31" s="211" t="s">
        <v>983</v>
      </c>
      <c r="B31" s="212">
        <v>483</v>
      </c>
      <c r="C31" s="212">
        <v>7788</v>
      </c>
      <c r="D31" s="212" t="s">
        <v>53</v>
      </c>
      <c r="E31" s="212" t="s">
        <v>53</v>
      </c>
      <c r="F31" s="212" t="s">
        <v>53</v>
      </c>
      <c r="G31" s="212" t="s">
        <v>53</v>
      </c>
      <c r="H31" s="212">
        <v>198</v>
      </c>
      <c r="I31" s="212">
        <v>2501</v>
      </c>
      <c r="J31" s="212">
        <v>188</v>
      </c>
      <c r="K31" s="212">
        <v>2760</v>
      </c>
      <c r="L31" s="212">
        <v>66</v>
      </c>
      <c r="M31" s="212">
        <v>808</v>
      </c>
      <c r="N31" s="212">
        <v>169</v>
      </c>
      <c r="O31" s="212">
        <v>1774</v>
      </c>
      <c r="P31" s="403">
        <v>8601</v>
      </c>
      <c r="Q31" s="404"/>
      <c r="R31" s="212">
        <v>1104</v>
      </c>
      <c r="S31" s="214">
        <v>24232</v>
      </c>
      <c r="T31" s="168"/>
    </row>
    <row r="32" spans="1:20" s="4" customFormat="1" ht="15" hidden="1" customHeight="1" outlineLevel="1" x14ac:dyDescent="0.15">
      <c r="A32" s="201" t="s">
        <v>984</v>
      </c>
      <c r="B32" s="202">
        <v>450</v>
      </c>
      <c r="C32" s="202">
        <v>6586</v>
      </c>
      <c r="D32" s="202" t="s">
        <v>53</v>
      </c>
      <c r="E32" s="202" t="s">
        <v>53</v>
      </c>
      <c r="F32" s="202" t="s">
        <v>53</v>
      </c>
      <c r="G32" s="202" t="s">
        <v>53</v>
      </c>
      <c r="H32" s="202">
        <v>171</v>
      </c>
      <c r="I32" s="202">
        <v>2568</v>
      </c>
      <c r="J32" s="202">
        <v>160</v>
      </c>
      <c r="K32" s="202">
        <v>2539</v>
      </c>
      <c r="L32" s="202">
        <v>66</v>
      </c>
      <c r="M32" s="202">
        <v>1073</v>
      </c>
      <c r="N32" s="202">
        <v>189</v>
      </c>
      <c r="O32" s="202">
        <v>1751</v>
      </c>
      <c r="P32" s="401">
        <v>12724</v>
      </c>
      <c r="Q32" s="402"/>
      <c r="R32" s="202">
        <v>1036</v>
      </c>
      <c r="S32" s="203">
        <v>27241</v>
      </c>
      <c r="T32" s="168"/>
    </row>
    <row r="33" spans="1:20" s="4" customFormat="1" ht="19.5" hidden="1" customHeight="1" outlineLevel="1" x14ac:dyDescent="0.15">
      <c r="A33" s="207" t="s">
        <v>985</v>
      </c>
      <c r="B33" s="208">
        <v>415</v>
      </c>
      <c r="C33" s="208">
        <v>6420</v>
      </c>
      <c r="D33" s="208" t="s">
        <v>53</v>
      </c>
      <c r="E33" s="208" t="s">
        <v>53</v>
      </c>
      <c r="F33" s="208" t="s">
        <v>53</v>
      </c>
      <c r="G33" s="208" t="s">
        <v>53</v>
      </c>
      <c r="H33" s="208">
        <v>155</v>
      </c>
      <c r="I33" s="208">
        <v>2381</v>
      </c>
      <c r="J33" s="208">
        <v>306</v>
      </c>
      <c r="K33" s="208">
        <v>2575</v>
      </c>
      <c r="L33" s="208">
        <v>111</v>
      </c>
      <c r="M33" s="208">
        <v>923</v>
      </c>
      <c r="N33" s="208">
        <v>212</v>
      </c>
      <c r="O33" s="208">
        <v>1458</v>
      </c>
      <c r="P33" s="310">
        <v>14397</v>
      </c>
      <c r="Q33" s="311"/>
      <c r="R33" s="208">
        <v>1199</v>
      </c>
      <c r="S33" s="209">
        <v>28154</v>
      </c>
      <c r="T33" s="168"/>
    </row>
    <row r="34" spans="1:20" s="4" customFormat="1" ht="19.5" hidden="1" customHeight="1" outlineLevel="1" x14ac:dyDescent="0.15">
      <c r="A34" s="207" t="s">
        <v>986</v>
      </c>
      <c r="B34" s="208">
        <v>426</v>
      </c>
      <c r="C34" s="208">
        <v>6413</v>
      </c>
      <c r="D34" s="208" t="s">
        <v>53</v>
      </c>
      <c r="E34" s="208" t="s">
        <v>53</v>
      </c>
      <c r="F34" s="208" t="s">
        <v>53</v>
      </c>
      <c r="G34" s="208" t="s">
        <v>53</v>
      </c>
      <c r="H34" s="208">
        <v>139</v>
      </c>
      <c r="I34" s="208">
        <v>2280</v>
      </c>
      <c r="J34" s="208">
        <v>289</v>
      </c>
      <c r="K34" s="208">
        <v>2219</v>
      </c>
      <c r="L34" s="208">
        <v>88</v>
      </c>
      <c r="M34" s="208">
        <v>738</v>
      </c>
      <c r="N34" s="208">
        <v>219</v>
      </c>
      <c r="O34" s="208">
        <v>1786</v>
      </c>
      <c r="P34" s="310">
        <v>12775</v>
      </c>
      <c r="Q34" s="311"/>
      <c r="R34" s="208">
        <v>1161</v>
      </c>
      <c r="S34" s="209">
        <v>26211</v>
      </c>
      <c r="T34" s="168"/>
    </row>
    <row r="35" spans="1:20" s="4" customFormat="1" ht="19.5" hidden="1" customHeight="1" outlineLevel="1" x14ac:dyDescent="0.15">
      <c r="A35" s="207" t="s">
        <v>987</v>
      </c>
      <c r="B35" s="208">
        <v>356</v>
      </c>
      <c r="C35" s="208">
        <v>5294</v>
      </c>
      <c r="D35" s="208" t="s">
        <v>53</v>
      </c>
      <c r="E35" s="208" t="s">
        <v>53</v>
      </c>
      <c r="F35" s="208" t="s">
        <v>53</v>
      </c>
      <c r="G35" s="208" t="s">
        <v>53</v>
      </c>
      <c r="H35" s="208">
        <v>129</v>
      </c>
      <c r="I35" s="208">
        <v>2220</v>
      </c>
      <c r="J35" s="208">
        <v>202</v>
      </c>
      <c r="K35" s="208">
        <v>2109</v>
      </c>
      <c r="L35" s="208">
        <v>50</v>
      </c>
      <c r="M35" s="208">
        <v>595</v>
      </c>
      <c r="N35" s="208">
        <v>210</v>
      </c>
      <c r="O35" s="208">
        <v>2089</v>
      </c>
      <c r="P35" s="310">
        <v>11570</v>
      </c>
      <c r="Q35" s="311"/>
      <c r="R35" s="208">
        <v>947</v>
      </c>
      <c r="S35" s="209">
        <v>23877</v>
      </c>
      <c r="T35" s="168"/>
    </row>
    <row r="36" spans="1:20" s="4" customFormat="1" ht="19.5" hidden="1" customHeight="1" outlineLevel="1" x14ac:dyDescent="0.15">
      <c r="A36" s="211" t="s">
        <v>988</v>
      </c>
      <c r="B36" s="212">
        <v>360</v>
      </c>
      <c r="C36" s="212">
        <v>4771</v>
      </c>
      <c r="D36" s="212" t="s">
        <v>53</v>
      </c>
      <c r="E36" s="212" t="s">
        <v>53</v>
      </c>
      <c r="F36" s="212" t="s">
        <v>53</v>
      </c>
      <c r="G36" s="212" t="s">
        <v>53</v>
      </c>
      <c r="H36" s="212">
        <v>123</v>
      </c>
      <c r="I36" s="212">
        <v>2062</v>
      </c>
      <c r="J36" s="212">
        <v>170</v>
      </c>
      <c r="K36" s="212">
        <v>1684</v>
      </c>
      <c r="L36" s="212">
        <v>33</v>
      </c>
      <c r="M36" s="212">
        <v>326</v>
      </c>
      <c r="N36" s="212">
        <v>222</v>
      </c>
      <c r="O36" s="212">
        <v>1942</v>
      </c>
      <c r="P36" s="403">
        <v>9143</v>
      </c>
      <c r="Q36" s="404"/>
      <c r="R36" s="212">
        <v>908</v>
      </c>
      <c r="S36" s="214">
        <v>19928</v>
      </c>
      <c r="T36" s="168"/>
    </row>
    <row r="37" spans="1:20" s="4" customFormat="1" ht="19.5" customHeight="1" collapsed="1" x14ac:dyDescent="0.15">
      <c r="A37" s="201" t="s">
        <v>664</v>
      </c>
      <c r="B37" s="202">
        <v>355</v>
      </c>
      <c r="C37" s="202">
        <v>4674</v>
      </c>
      <c r="D37" s="202" t="s">
        <v>53</v>
      </c>
      <c r="E37" s="202" t="s">
        <v>53</v>
      </c>
      <c r="F37" s="202" t="s">
        <v>53</v>
      </c>
      <c r="G37" s="202" t="s">
        <v>53</v>
      </c>
      <c r="H37" s="202">
        <v>113</v>
      </c>
      <c r="I37" s="202">
        <v>1882</v>
      </c>
      <c r="J37" s="202">
        <v>188</v>
      </c>
      <c r="K37" s="202">
        <v>1790</v>
      </c>
      <c r="L37" s="202">
        <v>49</v>
      </c>
      <c r="M37" s="202">
        <v>562</v>
      </c>
      <c r="N37" s="202">
        <v>231</v>
      </c>
      <c r="O37" s="202">
        <v>2109</v>
      </c>
      <c r="P37" s="401">
        <v>7597</v>
      </c>
      <c r="Q37" s="402"/>
      <c r="R37" s="202">
        <v>936</v>
      </c>
      <c r="S37" s="203">
        <v>18614</v>
      </c>
      <c r="T37" s="168"/>
    </row>
    <row r="38" spans="1:20" s="4" customFormat="1" ht="19.5" customHeight="1" x14ac:dyDescent="0.15">
      <c r="A38" s="207" t="s">
        <v>450</v>
      </c>
      <c r="B38" s="208">
        <v>364</v>
      </c>
      <c r="C38" s="208">
        <v>4774</v>
      </c>
      <c r="D38" s="208" t="s">
        <v>53</v>
      </c>
      <c r="E38" s="208" t="s">
        <v>53</v>
      </c>
      <c r="F38" s="208" t="s">
        <v>53</v>
      </c>
      <c r="G38" s="208" t="s">
        <v>53</v>
      </c>
      <c r="H38" s="208">
        <v>116</v>
      </c>
      <c r="I38" s="208">
        <v>1720</v>
      </c>
      <c r="J38" s="208">
        <v>175</v>
      </c>
      <c r="K38" s="208">
        <v>1827</v>
      </c>
      <c r="L38" s="208">
        <v>42</v>
      </c>
      <c r="M38" s="208">
        <v>270</v>
      </c>
      <c r="N38" s="208">
        <v>228</v>
      </c>
      <c r="O38" s="208">
        <v>1978</v>
      </c>
      <c r="P38" s="310">
        <v>8400</v>
      </c>
      <c r="Q38" s="311"/>
      <c r="R38" s="208">
        <v>925</v>
      </c>
      <c r="S38" s="209">
        <v>18969</v>
      </c>
      <c r="T38" s="168"/>
    </row>
    <row r="39" spans="1:20" s="4" customFormat="1" ht="19.5" customHeight="1" x14ac:dyDescent="0.15">
      <c r="A39" s="207" t="s">
        <v>451</v>
      </c>
      <c r="B39" s="208">
        <v>453</v>
      </c>
      <c r="C39" s="208">
        <v>5777</v>
      </c>
      <c r="D39" s="208" t="s">
        <v>53</v>
      </c>
      <c r="E39" s="208" t="s">
        <v>53</v>
      </c>
      <c r="F39" s="208" t="s">
        <v>53</v>
      </c>
      <c r="G39" s="208" t="s">
        <v>53</v>
      </c>
      <c r="H39" s="208">
        <v>92</v>
      </c>
      <c r="I39" s="208">
        <v>1283</v>
      </c>
      <c r="J39" s="208">
        <v>169</v>
      </c>
      <c r="K39" s="208">
        <v>1857</v>
      </c>
      <c r="L39" s="208">
        <v>60</v>
      </c>
      <c r="M39" s="208">
        <v>447</v>
      </c>
      <c r="N39" s="208">
        <v>226</v>
      </c>
      <c r="O39" s="208">
        <v>1757</v>
      </c>
      <c r="P39" s="310">
        <v>9699</v>
      </c>
      <c r="Q39" s="311"/>
      <c r="R39" s="208">
        <v>1000</v>
      </c>
      <c r="S39" s="209">
        <v>20820</v>
      </c>
      <c r="T39" s="168"/>
    </row>
    <row r="40" spans="1:20" s="4" customFormat="1" ht="19.5" customHeight="1" x14ac:dyDescent="0.15">
      <c r="A40" s="207" t="s">
        <v>452</v>
      </c>
      <c r="B40" s="208">
        <v>478</v>
      </c>
      <c r="C40" s="208">
        <v>6011</v>
      </c>
      <c r="D40" s="208" t="s">
        <v>53</v>
      </c>
      <c r="E40" s="208" t="s">
        <v>53</v>
      </c>
      <c r="F40" s="208" t="s">
        <v>53</v>
      </c>
      <c r="G40" s="208" t="s">
        <v>53</v>
      </c>
      <c r="H40" s="208">
        <v>104</v>
      </c>
      <c r="I40" s="208">
        <v>1343</v>
      </c>
      <c r="J40" s="208">
        <v>149</v>
      </c>
      <c r="K40" s="208">
        <v>2011</v>
      </c>
      <c r="L40" s="208">
        <v>75</v>
      </c>
      <c r="M40" s="208">
        <v>704</v>
      </c>
      <c r="N40" s="208">
        <v>214</v>
      </c>
      <c r="O40" s="208">
        <v>1930</v>
      </c>
      <c r="P40" s="310">
        <v>8707</v>
      </c>
      <c r="Q40" s="311"/>
      <c r="R40" s="208">
        <v>1020</v>
      </c>
      <c r="S40" s="209">
        <v>20706</v>
      </c>
      <c r="T40" s="168"/>
    </row>
    <row r="41" spans="1:20" s="4" customFormat="1" ht="19.5" customHeight="1" x14ac:dyDescent="0.15">
      <c r="A41" s="207" t="s">
        <v>453</v>
      </c>
      <c r="B41" s="208">
        <v>468</v>
      </c>
      <c r="C41" s="208">
        <v>6135</v>
      </c>
      <c r="D41" s="208" t="s">
        <v>53</v>
      </c>
      <c r="E41" s="208" t="s">
        <v>53</v>
      </c>
      <c r="F41" s="208" t="s">
        <v>53</v>
      </c>
      <c r="G41" s="208" t="s">
        <v>53</v>
      </c>
      <c r="H41" s="208">
        <v>133</v>
      </c>
      <c r="I41" s="208">
        <v>1751</v>
      </c>
      <c r="J41" s="208">
        <v>132</v>
      </c>
      <c r="K41" s="208">
        <v>2069</v>
      </c>
      <c r="L41" s="208">
        <v>99</v>
      </c>
      <c r="M41" s="208">
        <v>982</v>
      </c>
      <c r="N41" s="208">
        <v>203</v>
      </c>
      <c r="O41" s="208">
        <v>1931</v>
      </c>
      <c r="P41" s="310">
        <v>8278</v>
      </c>
      <c r="Q41" s="311"/>
      <c r="R41" s="208">
        <v>1035</v>
      </c>
      <c r="S41" s="209">
        <v>21146</v>
      </c>
      <c r="T41" s="168"/>
    </row>
    <row r="42" spans="1:20" s="33" customFormat="1" ht="19.5" customHeight="1" x14ac:dyDescent="0.15">
      <c r="A42" s="207" t="s">
        <v>454</v>
      </c>
      <c r="B42" s="208">
        <v>445</v>
      </c>
      <c r="C42" s="208">
        <v>6215</v>
      </c>
      <c r="D42" s="208" t="s">
        <v>53</v>
      </c>
      <c r="E42" s="208" t="s">
        <v>53</v>
      </c>
      <c r="F42" s="208" t="s">
        <v>53</v>
      </c>
      <c r="G42" s="208" t="s">
        <v>53</v>
      </c>
      <c r="H42" s="208">
        <v>128</v>
      </c>
      <c r="I42" s="208">
        <v>1608</v>
      </c>
      <c r="J42" s="208">
        <v>168</v>
      </c>
      <c r="K42" s="208">
        <v>2022</v>
      </c>
      <c r="L42" s="208">
        <v>39</v>
      </c>
      <c r="M42" s="208">
        <v>568</v>
      </c>
      <c r="N42" s="208">
        <v>196</v>
      </c>
      <c r="O42" s="208">
        <v>1606</v>
      </c>
      <c r="P42" s="310">
        <v>8363</v>
      </c>
      <c r="Q42" s="311"/>
      <c r="R42" s="208">
        <v>976</v>
      </c>
      <c r="S42" s="209">
        <v>20382</v>
      </c>
      <c r="T42" s="168"/>
    </row>
    <row r="43" spans="1:20" s="33" customFormat="1" ht="19.5" customHeight="1" x14ac:dyDescent="0.15">
      <c r="A43" s="207" t="s">
        <v>989</v>
      </c>
      <c r="B43" s="208">
        <v>453</v>
      </c>
      <c r="C43" s="208">
        <v>5783</v>
      </c>
      <c r="D43" s="208" t="s">
        <v>53</v>
      </c>
      <c r="E43" s="208" t="s">
        <v>53</v>
      </c>
      <c r="F43" s="208" t="s">
        <v>53</v>
      </c>
      <c r="G43" s="208" t="s">
        <v>53</v>
      </c>
      <c r="H43" s="208">
        <v>131</v>
      </c>
      <c r="I43" s="208">
        <v>1577</v>
      </c>
      <c r="J43" s="208">
        <v>109</v>
      </c>
      <c r="K43" s="208">
        <v>1703</v>
      </c>
      <c r="L43" s="208">
        <v>44</v>
      </c>
      <c r="M43" s="208">
        <v>976</v>
      </c>
      <c r="N43" s="208">
        <v>169</v>
      </c>
      <c r="O43" s="208">
        <v>1834</v>
      </c>
      <c r="P43" s="310">
        <v>7465</v>
      </c>
      <c r="Q43" s="311"/>
      <c r="R43" s="208">
        <v>906</v>
      </c>
      <c r="S43" s="209">
        <v>19338</v>
      </c>
      <c r="T43" s="168"/>
    </row>
    <row r="44" spans="1:20" s="33" customFormat="1" ht="19.5" customHeight="1" x14ac:dyDescent="0.15">
      <c r="A44" s="207" t="s">
        <v>990</v>
      </c>
      <c r="B44" s="208">
        <v>422</v>
      </c>
      <c r="C44" s="208">
        <v>5222</v>
      </c>
      <c r="D44" s="208" t="s">
        <v>53</v>
      </c>
      <c r="E44" s="208" t="s">
        <v>53</v>
      </c>
      <c r="F44" s="208" t="s">
        <v>53</v>
      </c>
      <c r="G44" s="208" t="s">
        <v>53</v>
      </c>
      <c r="H44" s="208">
        <v>100</v>
      </c>
      <c r="I44" s="208">
        <v>1261</v>
      </c>
      <c r="J44" s="208">
        <v>122</v>
      </c>
      <c r="K44" s="208">
        <v>1383</v>
      </c>
      <c r="L44" s="208">
        <v>46</v>
      </c>
      <c r="M44" s="208">
        <v>478</v>
      </c>
      <c r="N44" s="208">
        <v>152</v>
      </c>
      <c r="O44" s="208">
        <v>1519</v>
      </c>
      <c r="P44" s="310">
        <v>6993</v>
      </c>
      <c r="Q44" s="311"/>
      <c r="R44" s="208">
        <v>842</v>
      </c>
      <c r="S44" s="209">
        <v>16856</v>
      </c>
      <c r="T44" s="168"/>
    </row>
    <row r="45" spans="1:20" s="33" customFormat="1" ht="19.5" customHeight="1" x14ac:dyDescent="0.15">
      <c r="A45" s="207" t="s">
        <v>991</v>
      </c>
      <c r="B45" s="208">
        <v>405</v>
      </c>
      <c r="C45" s="208">
        <v>5316</v>
      </c>
      <c r="D45" s="208" t="s">
        <v>53</v>
      </c>
      <c r="E45" s="208" t="s">
        <v>53</v>
      </c>
      <c r="F45" s="208" t="s">
        <v>53</v>
      </c>
      <c r="G45" s="208" t="s">
        <v>53</v>
      </c>
      <c r="H45" s="208">
        <v>124</v>
      </c>
      <c r="I45" s="208">
        <v>1349</v>
      </c>
      <c r="J45" s="208">
        <v>121</v>
      </c>
      <c r="K45" s="208">
        <v>1723</v>
      </c>
      <c r="L45" s="208">
        <v>54</v>
      </c>
      <c r="M45" s="208">
        <v>848</v>
      </c>
      <c r="N45" s="208">
        <v>142</v>
      </c>
      <c r="O45" s="208">
        <v>1645</v>
      </c>
      <c r="P45" s="310">
        <v>7287</v>
      </c>
      <c r="Q45" s="311"/>
      <c r="R45" s="208">
        <v>846</v>
      </c>
      <c r="S45" s="209">
        <v>18168</v>
      </c>
      <c r="T45" s="168"/>
    </row>
    <row r="46" spans="1:20" s="33" customFormat="1" ht="19.5" customHeight="1" x14ac:dyDescent="0.15">
      <c r="A46" s="207" t="s">
        <v>992</v>
      </c>
      <c r="B46" s="208">
        <v>368</v>
      </c>
      <c r="C46" s="208">
        <v>5479</v>
      </c>
      <c r="D46" s="208" t="s">
        <v>53</v>
      </c>
      <c r="E46" s="208" t="s">
        <v>53</v>
      </c>
      <c r="F46" s="208" t="s">
        <v>53</v>
      </c>
      <c r="G46" s="208" t="s">
        <v>53</v>
      </c>
      <c r="H46" s="208">
        <v>122</v>
      </c>
      <c r="I46" s="208">
        <v>1437</v>
      </c>
      <c r="J46" s="208">
        <v>143</v>
      </c>
      <c r="K46" s="208">
        <v>1845</v>
      </c>
      <c r="L46" s="208">
        <v>42</v>
      </c>
      <c r="M46" s="208">
        <v>827</v>
      </c>
      <c r="N46" s="208">
        <v>177</v>
      </c>
      <c r="O46" s="208">
        <v>1676</v>
      </c>
      <c r="P46" s="310">
        <v>8203</v>
      </c>
      <c r="Q46" s="311"/>
      <c r="R46" s="208">
        <v>852</v>
      </c>
      <c r="S46" s="209">
        <v>19467</v>
      </c>
      <c r="T46" s="168"/>
    </row>
    <row r="47" spans="1:20" s="66" customFormat="1" ht="19.5" customHeight="1" x14ac:dyDescent="0.15">
      <c r="A47" s="211" t="s">
        <v>665</v>
      </c>
      <c r="B47" s="212">
        <v>376</v>
      </c>
      <c r="C47" s="212">
        <v>5548</v>
      </c>
      <c r="D47" s="212" t="s">
        <v>53</v>
      </c>
      <c r="E47" s="212" t="s">
        <v>53</v>
      </c>
      <c r="F47" s="212" t="s">
        <v>53</v>
      </c>
      <c r="G47" s="212" t="s">
        <v>53</v>
      </c>
      <c r="H47" s="212">
        <v>109</v>
      </c>
      <c r="I47" s="212">
        <v>1046</v>
      </c>
      <c r="J47" s="212">
        <v>135</v>
      </c>
      <c r="K47" s="212">
        <v>1990</v>
      </c>
      <c r="L47" s="212">
        <v>40</v>
      </c>
      <c r="M47" s="212">
        <v>675</v>
      </c>
      <c r="N47" s="212">
        <v>165</v>
      </c>
      <c r="O47" s="212">
        <v>1436</v>
      </c>
      <c r="P47" s="310">
        <v>9269</v>
      </c>
      <c r="Q47" s="311"/>
      <c r="R47" s="212">
        <v>825</v>
      </c>
      <c r="S47" s="214">
        <v>19964</v>
      </c>
      <c r="T47" s="168"/>
    </row>
    <row r="48" spans="1:20" s="66" customFormat="1" ht="19.5" customHeight="1" x14ac:dyDescent="0.15">
      <c r="A48" s="211" t="s">
        <v>666</v>
      </c>
      <c r="B48" s="212">
        <v>373</v>
      </c>
      <c r="C48" s="212">
        <v>4712</v>
      </c>
      <c r="D48" s="212" t="s">
        <v>53</v>
      </c>
      <c r="E48" s="212" t="s">
        <v>53</v>
      </c>
      <c r="F48" s="212" t="s">
        <v>53</v>
      </c>
      <c r="G48" s="212" t="s">
        <v>53</v>
      </c>
      <c r="H48" s="212">
        <v>105</v>
      </c>
      <c r="I48" s="212">
        <v>955</v>
      </c>
      <c r="J48" s="212">
        <v>127</v>
      </c>
      <c r="K48" s="212">
        <v>1333</v>
      </c>
      <c r="L48" s="212">
        <v>42</v>
      </c>
      <c r="M48" s="212">
        <v>698</v>
      </c>
      <c r="N48" s="212">
        <v>147</v>
      </c>
      <c r="O48" s="212">
        <v>1303</v>
      </c>
      <c r="P48" s="310">
        <v>8881</v>
      </c>
      <c r="Q48" s="311"/>
      <c r="R48" s="212">
        <v>794</v>
      </c>
      <c r="S48" s="214">
        <v>17882</v>
      </c>
      <c r="T48" s="168"/>
    </row>
    <row r="49" spans="1:20" s="66" customFormat="1" ht="19.5" customHeight="1" x14ac:dyDescent="0.15">
      <c r="A49" s="211" t="s">
        <v>667</v>
      </c>
      <c r="B49" s="212">
        <v>318</v>
      </c>
      <c r="C49" s="212">
        <v>5468</v>
      </c>
      <c r="D49" s="212" t="s">
        <v>53</v>
      </c>
      <c r="E49" s="212" t="s">
        <v>53</v>
      </c>
      <c r="F49" s="212" t="s">
        <v>53</v>
      </c>
      <c r="G49" s="212" t="s">
        <v>53</v>
      </c>
      <c r="H49" s="212">
        <v>108</v>
      </c>
      <c r="I49" s="212">
        <v>1707</v>
      </c>
      <c r="J49" s="212">
        <v>144</v>
      </c>
      <c r="K49" s="212">
        <v>1599</v>
      </c>
      <c r="L49" s="212">
        <v>54</v>
      </c>
      <c r="M49" s="212">
        <v>558</v>
      </c>
      <c r="N49" s="212">
        <v>147</v>
      </c>
      <c r="O49" s="212">
        <v>1178</v>
      </c>
      <c r="P49" s="310">
        <v>9761</v>
      </c>
      <c r="Q49" s="311"/>
      <c r="R49" s="212">
        <v>771</v>
      </c>
      <c r="S49" s="214">
        <v>20271</v>
      </c>
      <c r="T49" s="168"/>
    </row>
    <row r="50" spans="1:20" s="66" customFormat="1" ht="19.5" customHeight="1" x14ac:dyDescent="0.15">
      <c r="A50" s="211" t="s">
        <v>668</v>
      </c>
      <c r="B50" s="212">
        <v>245</v>
      </c>
      <c r="C50" s="212">
        <v>3781</v>
      </c>
      <c r="D50" s="212" t="s">
        <v>53</v>
      </c>
      <c r="E50" s="212" t="s">
        <v>53</v>
      </c>
      <c r="F50" s="212" t="s">
        <v>53</v>
      </c>
      <c r="G50" s="212" t="s">
        <v>53</v>
      </c>
      <c r="H50" s="212">
        <v>39</v>
      </c>
      <c r="I50" s="212">
        <v>510</v>
      </c>
      <c r="J50" s="212">
        <v>95</v>
      </c>
      <c r="K50" s="212">
        <v>698</v>
      </c>
      <c r="L50" s="212">
        <v>14</v>
      </c>
      <c r="M50" s="212">
        <v>211</v>
      </c>
      <c r="N50" s="212">
        <v>62</v>
      </c>
      <c r="O50" s="212">
        <v>369</v>
      </c>
      <c r="P50" s="310">
        <v>7675</v>
      </c>
      <c r="Q50" s="311"/>
      <c r="R50" s="212">
        <v>455</v>
      </c>
      <c r="S50" s="214">
        <v>13244</v>
      </c>
      <c r="T50" s="168"/>
    </row>
    <row r="51" spans="1:20" s="66" customFormat="1" ht="19.5" customHeight="1" x14ac:dyDescent="0.15">
      <c r="A51" s="211" t="s">
        <v>993</v>
      </c>
      <c r="B51" s="212">
        <v>255</v>
      </c>
      <c r="C51" s="212">
        <v>4458</v>
      </c>
      <c r="D51" s="212" t="s">
        <v>53</v>
      </c>
      <c r="E51" s="212" t="s">
        <v>53</v>
      </c>
      <c r="F51" s="212" t="s">
        <v>53</v>
      </c>
      <c r="G51" s="212" t="s">
        <v>53</v>
      </c>
      <c r="H51" s="212">
        <v>43</v>
      </c>
      <c r="I51" s="212">
        <v>661</v>
      </c>
      <c r="J51" s="212">
        <v>124</v>
      </c>
      <c r="K51" s="212">
        <v>900</v>
      </c>
      <c r="L51" s="212">
        <v>6</v>
      </c>
      <c r="M51" s="212">
        <v>257</v>
      </c>
      <c r="N51" s="212">
        <v>40</v>
      </c>
      <c r="O51" s="212">
        <v>359</v>
      </c>
      <c r="P51" s="310">
        <v>7368</v>
      </c>
      <c r="Q51" s="311"/>
      <c r="R51" s="212">
        <v>468</v>
      </c>
      <c r="S51" s="214">
        <v>14003</v>
      </c>
      <c r="T51" s="168"/>
    </row>
    <row r="52" spans="1:20" s="33" customFormat="1" ht="19.5" customHeight="1" thickBot="1" x14ac:dyDescent="0.2">
      <c r="A52" s="218" t="s">
        <v>994</v>
      </c>
      <c r="B52" s="375">
        <v>283</v>
      </c>
      <c r="C52" s="375">
        <v>3925</v>
      </c>
      <c r="D52" s="212" t="s">
        <v>53</v>
      </c>
      <c r="E52" s="212" t="s">
        <v>53</v>
      </c>
      <c r="F52" s="212" t="s">
        <v>53</v>
      </c>
      <c r="G52" s="212" t="s">
        <v>53</v>
      </c>
      <c r="H52" s="375">
        <v>70</v>
      </c>
      <c r="I52" s="375">
        <v>1048</v>
      </c>
      <c r="J52" s="375">
        <v>88</v>
      </c>
      <c r="K52" s="375">
        <v>633</v>
      </c>
      <c r="L52" s="375">
        <v>9</v>
      </c>
      <c r="M52" s="375">
        <v>164</v>
      </c>
      <c r="N52" s="375">
        <v>63</v>
      </c>
      <c r="O52" s="375">
        <v>477</v>
      </c>
      <c r="P52" s="344">
        <v>7433</v>
      </c>
      <c r="Q52" s="345"/>
      <c r="R52" s="375">
        <v>513</v>
      </c>
      <c r="S52" s="386">
        <v>13680</v>
      </c>
      <c r="T52" s="168"/>
    </row>
    <row r="53" spans="1:20" ht="18" customHeight="1" x14ac:dyDescent="0.15">
      <c r="D53" s="408"/>
      <c r="E53" s="408"/>
      <c r="F53" s="408"/>
      <c r="G53" s="408"/>
      <c r="K53" s="189"/>
      <c r="L53" s="189"/>
      <c r="M53" s="189"/>
      <c r="N53" s="189"/>
      <c r="O53" s="189"/>
      <c r="P53" s="189"/>
      <c r="Q53" s="189"/>
      <c r="R53" s="195"/>
      <c r="S53" s="189" t="s">
        <v>698</v>
      </c>
      <c r="T53" s="162"/>
    </row>
    <row r="54" spans="1:20" s="26" customFormat="1" ht="22.5" customHeight="1" x14ac:dyDescent="0.15">
      <c r="A54" s="459" t="s">
        <v>1072</v>
      </c>
      <c r="B54" s="459"/>
      <c r="C54" s="459"/>
      <c r="D54" s="459"/>
      <c r="E54" s="459"/>
      <c r="F54" s="611"/>
      <c r="G54" s="611"/>
      <c r="H54" s="612"/>
      <c r="I54" s="612"/>
      <c r="J54" s="459" t="s">
        <v>1073</v>
      </c>
      <c r="K54" s="459"/>
      <c r="L54" s="459"/>
      <c r="M54" s="459"/>
      <c r="N54" s="459"/>
      <c r="O54" s="459"/>
      <c r="P54" s="221"/>
      <c r="Q54" s="221"/>
      <c r="R54" s="221"/>
      <c r="S54" s="221"/>
      <c r="T54" s="173"/>
    </row>
    <row r="55" spans="1:20" ht="7.5" customHeight="1" thickBot="1" x14ac:dyDescent="0.2">
      <c r="B55" s="611"/>
      <c r="C55" s="611"/>
      <c r="D55" s="611"/>
      <c r="E55" s="611"/>
      <c r="F55" s="611"/>
      <c r="G55" s="611"/>
      <c r="H55" s="612"/>
      <c r="I55" s="612"/>
      <c r="T55" s="162"/>
    </row>
    <row r="56" spans="1:20" ht="14.25" customHeight="1" x14ac:dyDescent="0.15">
      <c r="A56" s="461" t="s">
        <v>995</v>
      </c>
      <c r="B56" s="361" t="s">
        <v>996</v>
      </c>
      <c r="C56" s="361" t="s">
        <v>997</v>
      </c>
      <c r="D56" s="361" t="s">
        <v>924</v>
      </c>
      <c r="E56" s="361" t="s">
        <v>998</v>
      </c>
      <c r="F56" s="382" t="s">
        <v>917</v>
      </c>
      <c r="G56" s="596"/>
      <c r="H56" s="571"/>
      <c r="I56" s="571"/>
      <c r="J56" s="613" t="s">
        <v>995</v>
      </c>
      <c r="K56" s="614"/>
      <c r="L56" s="415" t="s">
        <v>996</v>
      </c>
      <c r="M56" s="415" t="s">
        <v>997</v>
      </c>
      <c r="N56" s="415" t="s">
        <v>924</v>
      </c>
      <c r="O56" s="415" t="s">
        <v>998</v>
      </c>
      <c r="P56" s="362" t="s">
        <v>917</v>
      </c>
      <c r="Q56" s="615"/>
      <c r="T56" s="162"/>
    </row>
    <row r="57" spans="1:20" ht="13.5" customHeight="1" x14ac:dyDescent="0.15">
      <c r="A57" s="447"/>
      <c r="B57" s="272"/>
      <c r="C57" s="272"/>
      <c r="D57" s="272"/>
      <c r="E57" s="272"/>
      <c r="F57" s="243" t="s">
        <v>999</v>
      </c>
      <c r="G57" s="197" t="s">
        <v>1000</v>
      </c>
      <c r="H57" s="571"/>
      <c r="I57" s="571"/>
      <c r="J57" s="616"/>
      <c r="K57" s="617"/>
      <c r="L57" s="423"/>
      <c r="M57" s="423"/>
      <c r="N57" s="423"/>
      <c r="O57" s="423"/>
      <c r="P57" s="243" t="s">
        <v>999</v>
      </c>
      <c r="Q57" s="197" t="s">
        <v>1000</v>
      </c>
      <c r="T57" s="162"/>
    </row>
    <row r="58" spans="1:20" ht="7.5" customHeight="1" x14ac:dyDescent="0.15">
      <c r="A58" s="199"/>
      <c r="B58" s="180" t="s">
        <v>881</v>
      </c>
      <c r="C58" s="180" t="s">
        <v>27</v>
      </c>
      <c r="D58" s="180" t="s">
        <v>27</v>
      </c>
      <c r="E58" s="180" t="s">
        <v>27</v>
      </c>
      <c r="F58" s="180" t="s">
        <v>336</v>
      </c>
      <c r="G58" s="181" t="s">
        <v>27</v>
      </c>
      <c r="H58" s="425"/>
      <c r="I58" s="425"/>
      <c r="J58" s="618"/>
      <c r="K58" s="619"/>
      <c r="L58" s="180" t="s">
        <v>881</v>
      </c>
      <c r="M58" s="180" t="s">
        <v>27</v>
      </c>
      <c r="N58" s="180" t="s">
        <v>27</v>
      </c>
      <c r="O58" s="180" t="s">
        <v>27</v>
      </c>
      <c r="P58" s="180" t="s">
        <v>336</v>
      </c>
      <c r="Q58" s="181" t="s">
        <v>27</v>
      </c>
      <c r="T58" s="162"/>
    </row>
    <row r="59" spans="1:20" s="4" customFormat="1" ht="21.75" hidden="1" customHeight="1" outlineLevel="1" x14ac:dyDescent="0.15">
      <c r="A59" s="201" t="s">
        <v>192</v>
      </c>
      <c r="B59" s="202">
        <v>32190</v>
      </c>
      <c r="C59" s="202">
        <v>9794</v>
      </c>
      <c r="D59" s="202">
        <v>1808</v>
      </c>
      <c r="E59" s="202">
        <v>12801</v>
      </c>
      <c r="F59" s="202">
        <v>93</v>
      </c>
      <c r="G59" s="203">
        <v>7787</v>
      </c>
      <c r="H59" s="620"/>
      <c r="I59" s="620"/>
      <c r="J59" s="621"/>
      <c r="K59" s="622"/>
      <c r="L59" s="623"/>
      <c r="M59" s="623"/>
      <c r="N59" s="623"/>
      <c r="O59" s="623"/>
      <c r="P59" s="623"/>
      <c r="Q59" s="624"/>
      <c r="R59" s="34"/>
      <c r="S59" s="34"/>
      <c r="T59" s="166"/>
    </row>
    <row r="60" spans="1:20" s="4" customFormat="1" ht="21.75" hidden="1" customHeight="1" outlineLevel="1" x14ac:dyDescent="0.15">
      <c r="A60" s="207" t="s">
        <v>3</v>
      </c>
      <c r="B60" s="208">
        <v>29797</v>
      </c>
      <c r="C60" s="208">
        <v>8118</v>
      </c>
      <c r="D60" s="208">
        <v>2111</v>
      </c>
      <c r="E60" s="208">
        <v>11795</v>
      </c>
      <c r="F60" s="208">
        <v>104</v>
      </c>
      <c r="G60" s="209">
        <v>7773</v>
      </c>
      <c r="H60" s="620"/>
      <c r="I60" s="620"/>
      <c r="J60" s="621"/>
      <c r="K60" s="622"/>
      <c r="L60" s="623"/>
      <c r="M60" s="623"/>
      <c r="N60" s="623"/>
      <c r="O60" s="623"/>
      <c r="P60" s="623"/>
      <c r="Q60" s="624"/>
      <c r="R60" s="34"/>
      <c r="S60" s="34"/>
      <c r="T60" s="166"/>
    </row>
    <row r="61" spans="1:20" s="4" customFormat="1" ht="21.75" hidden="1" customHeight="1" outlineLevel="1" x14ac:dyDescent="0.15">
      <c r="A61" s="207" t="s">
        <v>4</v>
      </c>
      <c r="B61" s="208">
        <v>31475</v>
      </c>
      <c r="C61" s="208">
        <v>8467</v>
      </c>
      <c r="D61" s="208">
        <v>1826</v>
      </c>
      <c r="E61" s="208">
        <v>11122</v>
      </c>
      <c r="F61" s="208">
        <v>110</v>
      </c>
      <c r="G61" s="209">
        <v>10060</v>
      </c>
      <c r="H61" s="620"/>
      <c r="I61" s="620"/>
      <c r="J61" s="621"/>
      <c r="K61" s="622"/>
      <c r="L61" s="623"/>
      <c r="M61" s="623"/>
      <c r="N61" s="623"/>
      <c r="O61" s="623"/>
      <c r="P61" s="623"/>
      <c r="Q61" s="624"/>
      <c r="R61" s="34"/>
      <c r="S61" s="34"/>
      <c r="T61" s="166"/>
    </row>
    <row r="62" spans="1:20" s="4" customFormat="1" ht="21.75" hidden="1" customHeight="1" outlineLevel="1" x14ac:dyDescent="0.15">
      <c r="A62" s="207" t="s">
        <v>5</v>
      </c>
      <c r="B62" s="208">
        <v>32088</v>
      </c>
      <c r="C62" s="208">
        <v>9926</v>
      </c>
      <c r="D62" s="208">
        <v>2476</v>
      </c>
      <c r="E62" s="208">
        <v>10544</v>
      </c>
      <c r="F62" s="208">
        <v>149</v>
      </c>
      <c r="G62" s="209">
        <v>9142</v>
      </c>
      <c r="H62" s="620"/>
      <c r="I62" s="620"/>
      <c r="J62" s="621"/>
      <c r="K62" s="622"/>
      <c r="L62" s="623"/>
      <c r="M62" s="623"/>
      <c r="N62" s="623"/>
      <c r="O62" s="623"/>
      <c r="P62" s="623"/>
      <c r="Q62" s="624"/>
      <c r="R62" s="34"/>
      <c r="S62" s="34"/>
      <c r="T62" s="166"/>
    </row>
    <row r="63" spans="1:20" s="4" customFormat="1" ht="21.75" hidden="1" customHeight="1" outlineLevel="1" x14ac:dyDescent="0.15">
      <c r="A63" s="207" t="s">
        <v>6</v>
      </c>
      <c r="B63" s="208">
        <v>37635</v>
      </c>
      <c r="C63" s="208">
        <v>12325</v>
      </c>
      <c r="D63" s="208">
        <v>2630</v>
      </c>
      <c r="E63" s="208">
        <v>9800</v>
      </c>
      <c r="F63" s="208">
        <v>84</v>
      </c>
      <c r="G63" s="209">
        <v>12880</v>
      </c>
      <c r="H63" s="620"/>
      <c r="I63" s="620"/>
      <c r="J63" s="621"/>
      <c r="K63" s="622"/>
      <c r="L63" s="623"/>
      <c r="M63" s="623"/>
      <c r="N63" s="623"/>
      <c r="O63" s="623"/>
      <c r="P63" s="623"/>
      <c r="Q63" s="624"/>
      <c r="R63" s="34"/>
      <c r="S63" s="34"/>
      <c r="T63" s="166"/>
    </row>
    <row r="64" spans="1:20" s="4" customFormat="1" ht="21.75" hidden="1" customHeight="1" outlineLevel="1" x14ac:dyDescent="0.15">
      <c r="A64" s="207" t="s">
        <v>7</v>
      </c>
      <c r="B64" s="208">
        <v>47080</v>
      </c>
      <c r="C64" s="208">
        <v>13335</v>
      </c>
      <c r="D64" s="208">
        <v>2453</v>
      </c>
      <c r="E64" s="208">
        <v>12211</v>
      </c>
      <c r="F64" s="208">
        <v>103</v>
      </c>
      <c r="G64" s="209">
        <v>19081</v>
      </c>
      <c r="H64" s="620"/>
      <c r="I64" s="620"/>
      <c r="J64" s="621"/>
      <c r="K64" s="622"/>
      <c r="L64" s="623"/>
      <c r="M64" s="623"/>
      <c r="N64" s="623"/>
      <c r="O64" s="623"/>
      <c r="P64" s="623"/>
      <c r="Q64" s="624"/>
      <c r="R64" s="34"/>
      <c r="S64" s="34"/>
      <c r="T64" s="166"/>
    </row>
    <row r="65" spans="1:20" s="4" customFormat="1" ht="21.75" hidden="1" customHeight="1" outlineLevel="1" x14ac:dyDescent="0.15">
      <c r="A65" s="207" t="s">
        <v>8</v>
      </c>
      <c r="B65" s="208">
        <v>58276</v>
      </c>
      <c r="C65" s="208">
        <v>14914</v>
      </c>
      <c r="D65" s="208">
        <v>4205</v>
      </c>
      <c r="E65" s="208">
        <v>11883</v>
      </c>
      <c r="F65" s="208">
        <v>98</v>
      </c>
      <c r="G65" s="209">
        <v>27274</v>
      </c>
      <c r="H65" s="620"/>
      <c r="I65" s="620"/>
      <c r="J65" s="621"/>
      <c r="K65" s="622"/>
      <c r="L65" s="623"/>
      <c r="M65" s="623"/>
      <c r="N65" s="623"/>
      <c r="O65" s="623"/>
      <c r="P65" s="623"/>
      <c r="Q65" s="624"/>
      <c r="R65" s="34"/>
      <c r="S65" s="34"/>
      <c r="T65" s="161"/>
    </row>
    <row r="66" spans="1:20" s="4" customFormat="1" ht="21.75" hidden="1" customHeight="1" outlineLevel="1" x14ac:dyDescent="0.15">
      <c r="A66" s="207" t="s">
        <v>9</v>
      </c>
      <c r="B66" s="208">
        <v>59218</v>
      </c>
      <c r="C66" s="208">
        <v>12635</v>
      </c>
      <c r="D66" s="208">
        <v>3909</v>
      </c>
      <c r="E66" s="208">
        <v>9111</v>
      </c>
      <c r="F66" s="208">
        <v>142</v>
      </c>
      <c r="G66" s="209">
        <v>33563</v>
      </c>
      <c r="H66" s="620"/>
      <c r="I66" s="620"/>
      <c r="J66" s="621"/>
      <c r="K66" s="622"/>
      <c r="L66" s="623"/>
      <c r="M66" s="623"/>
      <c r="N66" s="623"/>
      <c r="O66" s="623"/>
      <c r="P66" s="623"/>
      <c r="Q66" s="624"/>
      <c r="R66" s="34"/>
      <c r="S66" s="34"/>
      <c r="T66" s="161"/>
    </row>
    <row r="67" spans="1:20" s="4" customFormat="1" ht="21.75" hidden="1" customHeight="1" outlineLevel="1" x14ac:dyDescent="0.15">
      <c r="A67" s="207" t="s">
        <v>10</v>
      </c>
      <c r="B67" s="208">
        <v>43933</v>
      </c>
      <c r="C67" s="208">
        <v>12337</v>
      </c>
      <c r="D67" s="208">
        <v>4466</v>
      </c>
      <c r="E67" s="208">
        <v>7584</v>
      </c>
      <c r="F67" s="208">
        <v>158</v>
      </c>
      <c r="G67" s="209">
        <v>19546</v>
      </c>
      <c r="H67" s="620"/>
      <c r="I67" s="620"/>
      <c r="J67" s="621"/>
      <c r="K67" s="622"/>
      <c r="L67" s="623"/>
      <c r="M67" s="623"/>
      <c r="N67" s="623"/>
      <c r="O67" s="623"/>
      <c r="P67" s="623"/>
      <c r="Q67" s="624"/>
      <c r="R67" s="34"/>
      <c r="S67" s="34"/>
      <c r="T67" s="161"/>
    </row>
    <row r="68" spans="1:20" s="4" customFormat="1" ht="21.75" hidden="1" customHeight="1" outlineLevel="1" x14ac:dyDescent="0.15">
      <c r="A68" s="207" t="s">
        <v>11</v>
      </c>
      <c r="B68" s="208">
        <v>51737</v>
      </c>
      <c r="C68" s="208">
        <v>11770</v>
      </c>
      <c r="D68" s="208">
        <v>3791</v>
      </c>
      <c r="E68" s="208">
        <v>6261</v>
      </c>
      <c r="F68" s="208">
        <v>194</v>
      </c>
      <c r="G68" s="209">
        <v>29915</v>
      </c>
      <c r="H68" s="620"/>
      <c r="I68" s="620"/>
      <c r="J68" s="621"/>
      <c r="K68" s="622"/>
      <c r="L68" s="623"/>
      <c r="M68" s="623"/>
      <c r="N68" s="623"/>
      <c r="O68" s="623"/>
      <c r="P68" s="623"/>
      <c r="Q68" s="624"/>
      <c r="R68" s="34"/>
      <c r="S68" s="34"/>
      <c r="T68" s="161"/>
    </row>
    <row r="69" spans="1:20" s="4" customFormat="1" ht="21.75" hidden="1" customHeight="1" outlineLevel="1" x14ac:dyDescent="0.15">
      <c r="A69" s="207" t="s">
        <v>12</v>
      </c>
      <c r="B69" s="208">
        <v>43479</v>
      </c>
      <c r="C69" s="208">
        <v>12261</v>
      </c>
      <c r="D69" s="208">
        <v>3302</v>
      </c>
      <c r="E69" s="208">
        <v>7926</v>
      </c>
      <c r="F69" s="208">
        <v>164</v>
      </c>
      <c r="G69" s="209">
        <v>19990</v>
      </c>
      <c r="H69" s="620"/>
      <c r="I69" s="620"/>
      <c r="J69" s="621"/>
      <c r="K69" s="622"/>
      <c r="L69" s="623"/>
      <c r="M69" s="623"/>
      <c r="N69" s="623"/>
      <c r="O69" s="623"/>
      <c r="P69" s="623"/>
      <c r="Q69" s="624"/>
      <c r="R69" s="34"/>
      <c r="S69" s="34"/>
      <c r="T69" s="161"/>
    </row>
    <row r="70" spans="1:20" s="4" customFormat="1" ht="21.75" hidden="1" customHeight="1" outlineLevel="1" x14ac:dyDescent="0.15">
      <c r="A70" s="207" t="s">
        <v>13</v>
      </c>
      <c r="B70" s="208">
        <v>42065</v>
      </c>
      <c r="C70" s="208">
        <v>14189</v>
      </c>
      <c r="D70" s="208">
        <v>3682</v>
      </c>
      <c r="E70" s="208">
        <v>8215</v>
      </c>
      <c r="F70" s="208">
        <v>112</v>
      </c>
      <c r="G70" s="209">
        <v>15979</v>
      </c>
      <c r="H70" s="620"/>
      <c r="I70" s="620"/>
      <c r="J70" s="621"/>
      <c r="K70" s="622"/>
      <c r="L70" s="623"/>
      <c r="M70" s="623"/>
      <c r="N70" s="623"/>
      <c r="O70" s="623"/>
      <c r="P70" s="623"/>
      <c r="Q70" s="624"/>
      <c r="R70" s="34"/>
      <c r="S70" s="34"/>
      <c r="T70" s="161"/>
    </row>
    <row r="71" spans="1:20" s="4" customFormat="1" ht="21.75" hidden="1" customHeight="1" outlineLevel="1" x14ac:dyDescent="0.15">
      <c r="A71" s="207" t="s">
        <v>14</v>
      </c>
      <c r="B71" s="208">
        <v>50426</v>
      </c>
      <c r="C71" s="208">
        <v>12908</v>
      </c>
      <c r="D71" s="208">
        <v>4151</v>
      </c>
      <c r="E71" s="208">
        <v>9286</v>
      </c>
      <c r="F71" s="208">
        <v>140</v>
      </c>
      <c r="G71" s="209">
        <v>24081</v>
      </c>
      <c r="H71" s="620"/>
      <c r="I71" s="620"/>
      <c r="J71" s="621"/>
      <c r="K71" s="622"/>
      <c r="L71" s="623"/>
      <c r="M71" s="623"/>
      <c r="N71" s="623"/>
      <c r="O71" s="623"/>
      <c r="P71" s="623"/>
      <c r="Q71" s="624"/>
      <c r="R71" s="34"/>
      <c r="S71" s="34"/>
      <c r="T71" s="161"/>
    </row>
    <row r="72" spans="1:20" s="4" customFormat="1" ht="21.75" hidden="1" customHeight="1" outlineLevel="1" x14ac:dyDescent="0.15">
      <c r="A72" s="207" t="s">
        <v>15</v>
      </c>
      <c r="B72" s="208">
        <v>48142</v>
      </c>
      <c r="C72" s="208">
        <v>16001</v>
      </c>
      <c r="D72" s="208">
        <v>4686</v>
      </c>
      <c r="E72" s="208">
        <v>10280</v>
      </c>
      <c r="F72" s="208">
        <v>164</v>
      </c>
      <c r="G72" s="209">
        <v>17175</v>
      </c>
      <c r="H72" s="620"/>
      <c r="I72" s="620"/>
      <c r="J72" s="625" t="s">
        <v>1001</v>
      </c>
      <c r="K72" s="626"/>
      <c r="L72" s="202">
        <v>14471</v>
      </c>
      <c r="M72" s="202">
        <v>4090</v>
      </c>
      <c r="N72" s="202">
        <v>315</v>
      </c>
      <c r="O72" s="202">
        <v>8119</v>
      </c>
      <c r="P72" s="202">
        <v>36</v>
      </c>
      <c r="Q72" s="203">
        <v>1947</v>
      </c>
      <c r="R72" s="34" t="s">
        <v>1002</v>
      </c>
      <c r="S72" s="34"/>
      <c r="T72" s="161"/>
    </row>
    <row r="73" spans="1:20" s="4" customFormat="1" ht="21.75" hidden="1" customHeight="1" outlineLevel="1" x14ac:dyDescent="0.15">
      <c r="A73" s="207" t="s">
        <v>1003</v>
      </c>
      <c r="B73" s="208">
        <v>43867</v>
      </c>
      <c r="C73" s="208">
        <v>14384</v>
      </c>
      <c r="D73" s="208">
        <v>4034</v>
      </c>
      <c r="E73" s="208">
        <v>7740</v>
      </c>
      <c r="F73" s="208">
        <v>147</v>
      </c>
      <c r="G73" s="209">
        <v>17709</v>
      </c>
      <c r="H73" s="620"/>
      <c r="I73" s="620"/>
      <c r="J73" s="627" t="s">
        <v>1003</v>
      </c>
      <c r="K73" s="628"/>
      <c r="L73" s="208">
        <v>17889</v>
      </c>
      <c r="M73" s="208">
        <v>5003</v>
      </c>
      <c r="N73" s="208">
        <v>212</v>
      </c>
      <c r="O73" s="208">
        <v>7035</v>
      </c>
      <c r="P73" s="208">
        <v>93</v>
      </c>
      <c r="Q73" s="209">
        <v>5639</v>
      </c>
      <c r="R73" s="34"/>
      <c r="S73" s="34"/>
      <c r="T73" s="161"/>
    </row>
    <row r="74" spans="1:20" s="4" customFormat="1" ht="21.75" hidden="1" customHeight="1" outlineLevel="1" x14ac:dyDescent="0.15">
      <c r="A74" s="207" t="s">
        <v>16</v>
      </c>
      <c r="B74" s="208">
        <v>42251</v>
      </c>
      <c r="C74" s="208">
        <v>16028</v>
      </c>
      <c r="D74" s="208">
        <v>3659</v>
      </c>
      <c r="E74" s="208">
        <v>5841</v>
      </c>
      <c r="F74" s="208">
        <v>151</v>
      </c>
      <c r="G74" s="209">
        <v>16723</v>
      </c>
      <c r="H74" s="620"/>
      <c r="I74" s="620"/>
      <c r="J74" s="627" t="s">
        <v>16</v>
      </c>
      <c r="K74" s="628"/>
      <c r="L74" s="208">
        <v>18269</v>
      </c>
      <c r="M74" s="208">
        <v>4745</v>
      </c>
      <c r="N74" s="208">
        <v>549</v>
      </c>
      <c r="O74" s="208">
        <v>6946</v>
      </c>
      <c r="P74" s="208">
        <v>106</v>
      </c>
      <c r="Q74" s="209">
        <v>6029</v>
      </c>
      <c r="R74" s="34"/>
      <c r="S74" s="34"/>
      <c r="T74" s="161"/>
    </row>
    <row r="75" spans="1:20" s="4" customFormat="1" ht="21.75" hidden="1" customHeight="1" outlineLevel="1" x14ac:dyDescent="0.15">
      <c r="A75" s="207" t="s">
        <v>17</v>
      </c>
      <c r="B75" s="208">
        <v>41147</v>
      </c>
      <c r="C75" s="208">
        <v>16133</v>
      </c>
      <c r="D75" s="208">
        <v>3058</v>
      </c>
      <c r="E75" s="208">
        <v>6523</v>
      </c>
      <c r="F75" s="208">
        <v>157</v>
      </c>
      <c r="G75" s="209">
        <v>15433</v>
      </c>
      <c r="H75" s="620"/>
      <c r="I75" s="620"/>
      <c r="J75" s="627" t="s">
        <v>17</v>
      </c>
      <c r="K75" s="628"/>
      <c r="L75" s="208">
        <v>18598</v>
      </c>
      <c r="M75" s="208">
        <v>4822</v>
      </c>
      <c r="N75" s="208">
        <v>1437</v>
      </c>
      <c r="O75" s="208">
        <v>6346</v>
      </c>
      <c r="P75" s="208">
        <v>101</v>
      </c>
      <c r="Q75" s="209">
        <v>5993</v>
      </c>
      <c r="R75" s="34"/>
      <c r="S75" s="34"/>
      <c r="T75" s="161"/>
    </row>
    <row r="76" spans="1:20" s="4" customFormat="1" ht="21.75" hidden="1" customHeight="1" outlineLevel="1" x14ac:dyDescent="0.15">
      <c r="A76" s="207" t="s">
        <v>18</v>
      </c>
      <c r="B76" s="208">
        <v>45062</v>
      </c>
      <c r="C76" s="208">
        <v>16695</v>
      </c>
      <c r="D76" s="208">
        <v>3306</v>
      </c>
      <c r="E76" s="208">
        <v>6374</v>
      </c>
      <c r="F76" s="208">
        <v>152</v>
      </c>
      <c r="G76" s="209">
        <v>18687</v>
      </c>
      <c r="H76" s="620"/>
      <c r="I76" s="620"/>
      <c r="J76" s="627" t="s">
        <v>18</v>
      </c>
      <c r="K76" s="628"/>
      <c r="L76" s="208">
        <v>18220</v>
      </c>
      <c r="M76" s="208">
        <v>4658</v>
      </c>
      <c r="N76" s="208">
        <v>1352</v>
      </c>
      <c r="O76" s="208">
        <v>7753</v>
      </c>
      <c r="P76" s="208">
        <v>46</v>
      </c>
      <c r="Q76" s="209">
        <v>4457</v>
      </c>
      <c r="R76" s="34"/>
      <c r="S76" s="34"/>
      <c r="T76" s="161"/>
    </row>
    <row r="77" spans="1:20" s="4" customFormat="1" ht="21.75" hidden="1" customHeight="1" outlineLevel="1" x14ac:dyDescent="0.15">
      <c r="A77" s="207" t="s">
        <v>19</v>
      </c>
      <c r="B77" s="208">
        <v>40875</v>
      </c>
      <c r="C77" s="208">
        <v>15691</v>
      </c>
      <c r="D77" s="208">
        <v>3510</v>
      </c>
      <c r="E77" s="208">
        <v>6960</v>
      </c>
      <c r="F77" s="208">
        <v>138</v>
      </c>
      <c r="G77" s="209">
        <v>14714</v>
      </c>
      <c r="H77" s="620"/>
      <c r="I77" s="620"/>
      <c r="J77" s="627" t="s">
        <v>19</v>
      </c>
      <c r="K77" s="628"/>
      <c r="L77" s="208">
        <v>17638</v>
      </c>
      <c r="M77" s="208">
        <v>4687</v>
      </c>
      <c r="N77" s="208">
        <v>1717</v>
      </c>
      <c r="O77" s="208">
        <v>7171</v>
      </c>
      <c r="P77" s="208">
        <v>80</v>
      </c>
      <c r="Q77" s="209">
        <v>4063</v>
      </c>
      <c r="R77" s="34"/>
      <c r="S77" s="34"/>
      <c r="T77" s="161"/>
    </row>
    <row r="78" spans="1:20" s="4" customFormat="1" ht="21.75" hidden="1" customHeight="1" outlineLevel="1" x14ac:dyDescent="0.15">
      <c r="A78" s="207" t="s">
        <v>20</v>
      </c>
      <c r="B78" s="208">
        <v>39119</v>
      </c>
      <c r="C78" s="208">
        <v>15761</v>
      </c>
      <c r="D78" s="208">
        <v>2526</v>
      </c>
      <c r="E78" s="208">
        <v>6130</v>
      </c>
      <c r="F78" s="208">
        <v>141</v>
      </c>
      <c r="G78" s="209">
        <v>14702</v>
      </c>
      <c r="H78" s="620"/>
      <c r="I78" s="620"/>
      <c r="J78" s="627" t="s">
        <v>20</v>
      </c>
      <c r="K78" s="628"/>
      <c r="L78" s="208">
        <v>15299</v>
      </c>
      <c r="M78" s="208">
        <v>4395</v>
      </c>
      <c r="N78" s="208">
        <v>1047</v>
      </c>
      <c r="O78" s="208">
        <v>5094</v>
      </c>
      <c r="P78" s="208">
        <v>101</v>
      </c>
      <c r="Q78" s="209">
        <v>4763</v>
      </c>
      <c r="R78" s="34"/>
      <c r="S78" s="34"/>
      <c r="T78" s="161"/>
    </row>
    <row r="79" spans="1:20" s="4" customFormat="1" ht="21.75" hidden="1" customHeight="1" outlineLevel="1" x14ac:dyDescent="0.15">
      <c r="A79" s="207" t="s">
        <v>21</v>
      </c>
      <c r="B79" s="208">
        <v>35822</v>
      </c>
      <c r="C79" s="208">
        <v>13242</v>
      </c>
      <c r="D79" s="208">
        <v>1900</v>
      </c>
      <c r="E79" s="208">
        <v>5549</v>
      </c>
      <c r="F79" s="208">
        <v>131</v>
      </c>
      <c r="G79" s="209">
        <v>15131</v>
      </c>
      <c r="H79" s="620"/>
      <c r="I79" s="620"/>
      <c r="J79" s="627" t="s">
        <v>21</v>
      </c>
      <c r="K79" s="628"/>
      <c r="L79" s="208">
        <v>13696</v>
      </c>
      <c r="M79" s="208">
        <v>4178</v>
      </c>
      <c r="N79" s="208">
        <v>566</v>
      </c>
      <c r="O79" s="208">
        <v>4597</v>
      </c>
      <c r="P79" s="208">
        <v>93</v>
      </c>
      <c r="Q79" s="209">
        <v>4355</v>
      </c>
      <c r="R79" s="34"/>
      <c r="S79" s="34"/>
      <c r="T79" s="161"/>
    </row>
    <row r="80" spans="1:20" s="4" customFormat="1" ht="21.75" hidden="1" customHeight="1" outlineLevel="1" x14ac:dyDescent="0.15">
      <c r="A80" s="207" t="s">
        <v>22</v>
      </c>
      <c r="B80" s="208">
        <v>33303</v>
      </c>
      <c r="C80" s="208">
        <v>11937</v>
      </c>
      <c r="D80" s="208">
        <v>1509</v>
      </c>
      <c r="E80" s="208">
        <v>5443</v>
      </c>
      <c r="F80" s="208">
        <v>127</v>
      </c>
      <c r="G80" s="209">
        <v>14414</v>
      </c>
      <c r="H80" s="620"/>
      <c r="I80" s="620"/>
      <c r="J80" s="627" t="s">
        <v>22</v>
      </c>
      <c r="K80" s="628"/>
      <c r="L80" s="208">
        <v>13190</v>
      </c>
      <c r="M80" s="208">
        <v>5673</v>
      </c>
      <c r="N80" s="208">
        <v>225</v>
      </c>
      <c r="O80" s="208">
        <v>4208</v>
      </c>
      <c r="P80" s="208">
        <v>86</v>
      </c>
      <c r="Q80" s="209">
        <v>3084</v>
      </c>
      <c r="R80" s="34"/>
      <c r="S80" s="34"/>
      <c r="T80" s="161"/>
    </row>
    <row r="81" spans="1:20" s="4" customFormat="1" ht="15" hidden="1" customHeight="1" outlineLevel="1" x14ac:dyDescent="0.15">
      <c r="A81" s="201" t="s">
        <v>1004</v>
      </c>
      <c r="B81" s="202">
        <v>28763</v>
      </c>
      <c r="C81" s="202">
        <v>10253</v>
      </c>
      <c r="D81" s="202">
        <v>1245</v>
      </c>
      <c r="E81" s="202">
        <v>4699</v>
      </c>
      <c r="F81" s="202">
        <v>139</v>
      </c>
      <c r="G81" s="203">
        <v>12566</v>
      </c>
      <c r="H81" s="620"/>
      <c r="I81" s="620"/>
      <c r="J81" s="625" t="s">
        <v>1004</v>
      </c>
      <c r="K81" s="626"/>
      <c r="L81" s="202">
        <v>16138</v>
      </c>
      <c r="M81" s="202">
        <v>8830</v>
      </c>
      <c r="N81" s="202">
        <v>415</v>
      </c>
      <c r="O81" s="202">
        <v>4502</v>
      </c>
      <c r="P81" s="202">
        <v>82</v>
      </c>
      <c r="Q81" s="203">
        <v>2391</v>
      </c>
      <c r="R81" s="34"/>
      <c r="S81" s="34"/>
      <c r="T81" s="161"/>
    </row>
    <row r="82" spans="1:20" s="4" customFormat="1" ht="19.5" hidden="1" customHeight="1" outlineLevel="1" x14ac:dyDescent="0.15">
      <c r="A82" s="207" t="s">
        <v>23</v>
      </c>
      <c r="B82" s="208">
        <v>31206</v>
      </c>
      <c r="C82" s="208">
        <v>9980</v>
      </c>
      <c r="D82" s="208">
        <v>1338</v>
      </c>
      <c r="E82" s="208">
        <v>4814</v>
      </c>
      <c r="F82" s="208">
        <v>133</v>
      </c>
      <c r="G82" s="209">
        <v>15074</v>
      </c>
      <c r="H82" s="192"/>
      <c r="I82" s="192"/>
      <c r="J82" s="627" t="s">
        <v>23</v>
      </c>
      <c r="K82" s="628"/>
      <c r="L82" s="208">
        <v>17579</v>
      </c>
      <c r="M82" s="208">
        <v>10603</v>
      </c>
      <c r="N82" s="208">
        <v>371</v>
      </c>
      <c r="O82" s="208">
        <v>5107</v>
      </c>
      <c r="P82" s="208">
        <v>79</v>
      </c>
      <c r="Q82" s="209">
        <v>1498</v>
      </c>
      <c r="R82" s="34"/>
      <c r="S82" s="34"/>
      <c r="T82" s="161"/>
    </row>
    <row r="83" spans="1:20" s="4" customFormat="1" ht="19.5" hidden="1" customHeight="1" outlineLevel="1" x14ac:dyDescent="0.15">
      <c r="A83" s="207" t="s">
        <v>24</v>
      </c>
      <c r="B83" s="208">
        <v>28195</v>
      </c>
      <c r="C83" s="208">
        <v>8511</v>
      </c>
      <c r="D83" s="208">
        <v>1114</v>
      </c>
      <c r="E83" s="208">
        <v>3860</v>
      </c>
      <c r="F83" s="208">
        <v>133</v>
      </c>
      <c r="G83" s="209">
        <v>14710</v>
      </c>
      <c r="H83" s="192"/>
      <c r="I83" s="192"/>
      <c r="J83" s="627" t="s">
        <v>24</v>
      </c>
      <c r="K83" s="628"/>
      <c r="L83" s="208">
        <v>19803</v>
      </c>
      <c r="M83" s="208">
        <v>11684</v>
      </c>
      <c r="N83" s="208">
        <v>323</v>
      </c>
      <c r="O83" s="208">
        <v>6238</v>
      </c>
      <c r="P83" s="208">
        <v>51</v>
      </c>
      <c r="Q83" s="209">
        <v>1558</v>
      </c>
      <c r="R83" s="34"/>
      <c r="S83" s="34"/>
      <c r="T83" s="161"/>
    </row>
    <row r="84" spans="1:20" s="4" customFormat="1" ht="19.5" hidden="1" customHeight="1" outlineLevel="1" x14ac:dyDescent="0.15">
      <c r="A84" s="207" t="s">
        <v>25</v>
      </c>
      <c r="B84" s="208">
        <v>28787</v>
      </c>
      <c r="C84" s="208">
        <v>8239</v>
      </c>
      <c r="D84" s="208">
        <v>1746</v>
      </c>
      <c r="E84" s="208">
        <v>4993</v>
      </c>
      <c r="F84" s="208">
        <v>179</v>
      </c>
      <c r="G84" s="209">
        <v>13809</v>
      </c>
      <c r="H84" s="192"/>
      <c r="I84" s="192"/>
      <c r="J84" s="627" t="s">
        <v>25</v>
      </c>
      <c r="K84" s="628"/>
      <c r="L84" s="208">
        <v>23259</v>
      </c>
      <c r="M84" s="208">
        <v>13133</v>
      </c>
      <c r="N84" s="208">
        <v>513</v>
      </c>
      <c r="O84" s="208">
        <v>7030</v>
      </c>
      <c r="P84" s="208">
        <v>61</v>
      </c>
      <c r="Q84" s="209">
        <v>2583</v>
      </c>
      <c r="R84" s="34"/>
      <c r="S84" s="34"/>
      <c r="T84" s="161"/>
    </row>
    <row r="85" spans="1:20" s="4" customFormat="1" ht="19.5" hidden="1" customHeight="1" outlineLevel="1" x14ac:dyDescent="0.15">
      <c r="A85" s="211" t="s">
        <v>26</v>
      </c>
      <c r="B85" s="212">
        <v>32311</v>
      </c>
      <c r="C85" s="212">
        <v>8453</v>
      </c>
      <c r="D85" s="212">
        <v>2268</v>
      </c>
      <c r="E85" s="212">
        <v>6707</v>
      </c>
      <c r="F85" s="212">
        <v>187</v>
      </c>
      <c r="G85" s="214">
        <v>14883</v>
      </c>
      <c r="H85" s="192"/>
      <c r="I85" s="192"/>
      <c r="J85" s="629" t="s">
        <v>26</v>
      </c>
      <c r="K85" s="630"/>
      <c r="L85" s="212">
        <v>22627</v>
      </c>
      <c r="M85" s="212">
        <v>13475</v>
      </c>
      <c r="N85" s="212">
        <v>674</v>
      </c>
      <c r="O85" s="212">
        <v>6570</v>
      </c>
      <c r="P85" s="212">
        <v>33</v>
      </c>
      <c r="Q85" s="214">
        <v>1908</v>
      </c>
      <c r="R85" s="34"/>
      <c r="S85" s="34"/>
      <c r="T85" s="161"/>
    </row>
    <row r="86" spans="1:20" s="4" customFormat="1" ht="15" hidden="1" customHeight="1" outlineLevel="1" x14ac:dyDescent="0.15">
      <c r="A86" s="201" t="s">
        <v>1005</v>
      </c>
      <c r="B86" s="202">
        <v>34976</v>
      </c>
      <c r="C86" s="202">
        <v>9078</v>
      </c>
      <c r="D86" s="202">
        <v>1552</v>
      </c>
      <c r="E86" s="202">
        <v>8885</v>
      </c>
      <c r="F86" s="202">
        <v>204</v>
      </c>
      <c r="G86" s="203">
        <v>15461</v>
      </c>
      <c r="H86" s="192"/>
      <c r="I86" s="192"/>
      <c r="J86" s="625" t="s">
        <v>1005</v>
      </c>
      <c r="K86" s="626"/>
      <c r="L86" s="202">
        <v>21358</v>
      </c>
      <c r="M86" s="202">
        <v>13737</v>
      </c>
      <c r="N86" s="202">
        <v>675</v>
      </c>
      <c r="O86" s="202">
        <v>6033</v>
      </c>
      <c r="P86" s="202">
        <v>23</v>
      </c>
      <c r="Q86" s="203">
        <v>913</v>
      </c>
      <c r="R86" s="34"/>
      <c r="S86" s="34"/>
      <c r="T86" s="161"/>
    </row>
    <row r="87" spans="1:20" s="4" customFormat="1" ht="19.5" hidden="1" customHeight="1" outlineLevel="1" x14ac:dyDescent="0.15">
      <c r="A87" s="207" t="s">
        <v>109</v>
      </c>
      <c r="B87" s="208">
        <v>33009</v>
      </c>
      <c r="C87" s="208">
        <v>9330</v>
      </c>
      <c r="D87" s="208">
        <v>1612</v>
      </c>
      <c r="E87" s="208">
        <v>6928</v>
      </c>
      <c r="F87" s="208">
        <v>241</v>
      </c>
      <c r="G87" s="209">
        <v>15139</v>
      </c>
      <c r="H87" s="192"/>
      <c r="I87" s="192"/>
      <c r="J87" s="627" t="s">
        <v>109</v>
      </c>
      <c r="K87" s="628"/>
      <c r="L87" s="208">
        <v>21268</v>
      </c>
      <c r="M87" s="208">
        <v>13779</v>
      </c>
      <c r="N87" s="208">
        <v>672</v>
      </c>
      <c r="O87" s="208">
        <v>5955</v>
      </c>
      <c r="P87" s="208">
        <v>19</v>
      </c>
      <c r="Q87" s="209">
        <v>862</v>
      </c>
      <c r="R87" s="34"/>
      <c r="S87" s="34"/>
      <c r="T87" s="161"/>
    </row>
    <row r="88" spans="1:20" s="4" customFormat="1" ht="19.5" hidden="1" customHeight="1" outlineLevel="1" x14ac:dyDescent="0.15">
      <c r="A88" s="207" t="s">
        <v>110</v>
      </c>
      <c r="B88" s="208">
        <v>37304</v>
      </c>
      <c r="C88" s="208">
        <v>10094</v>
      </c>
      <c r="D88" s="208">
        <v>1552</v>
      </c>
      <c r="E88" s="208">
        <v>9008</v>
      </c>
      <c r="F88" s="208">
        <v>218</v>
      </c>
      <c r="G88" s="209">
        <v>16650</v>
      </c>
      <c r="H88" s="15"/>
      <c r="I88" s="15"/>
      <c r="J88" s="627" t="s">
        <v>110</v>
      </c>
      <c r="K88" s="628"/>
      <c r="L88" s="208">
        <v>20233</v>
      </c>
      <c r="M88" s="208">
        <v>13468</v>
      </c>
      <c r="N88" s="208">
        <v>385</v>
      </c>
      <c r="O88" s="208">
        <v>5376</v>
      </c>
      <c r="P88" s="208">
        <v>19</v>
      </c>
      <c r="Q88" s="209">
        <v>1004</v>
      </c>
      <c r="R88" s="34"/>
      <c r="S88" s="34"/>
      <c r="T88" s="161"/>
    </row>
    <row r="89" spans="1:20" s="4" customFormat="1" ht="19.5" hidden="1" customHeight="1" outlineLevel="1" x14ac:dyDescent="0.15">
      <c r="A89" s="207" t="s">
        <v>111</v>
      </c>
      <c r="B89" s="208">
        <v>35699</v>
      </c>
      <c r="C89" s="208">
        <v>10319</v>
      </c>
      <c r="D89" s="208">
        <v>1813</v>
      </c>
      <c r="E89" s="208">
        <v>7834</v>
      </c>
      <c r="F89" s="208">
        <v>254</v>
      </c>
      <c r="G89" s="209">
        <v>15733</v>
      </c>
      <c r="H89" s="15"/>
      <c r="I89" s="15"/>
      <c r="J89" s="627" t="s">
        <v>111</v>
      </c>
      <c r="K89" s="628"/>
      <c r="L89" s="208">
        <v>20178</v>
      </c>
      <c r="M89" s="208">
        <v>14069</v>
      </c>
      <c r="N89" s="208">
        <v>231</v>
      </c>
      <c r="O89" s="208">
        <v>5147</v>
      </c>
      <c r="P89" s="208">
        <v>19</v>
      </c>
      <c r="Q89" s="209">
        <v>731</v>
      </c>
      <c r="R89" s="34"/>
      <c r="S89" s="34"/>
      <c r="T89" s="161"/>
    </row>
    <row r="90" spans="1:20" s="4" customFormat="1" ht="19.5" hidden="1" customHeight="1" outlineLevel="1" x14ac:dyDescent="0.15">
      <c r="A90" s="211" t="s">
        <v>112</v>
      </c>
      <c r="B90" s="212">
        <v>36668</v>
      </c>
      <c r="C90" s="212">
        <v>9780</v>
      </c>
      <c r="D90" s="212">
        <v>1675</v>
      </c>
      <c r="E90" s="212">
        <v>7298</v>
      </c>
      <c r="F90" s="212">
        <v>278</v>
      </c>
      <c r="G90" s="214">
        <v>17915</v>
      </c>
      <c r="H90" s="15"/>
      <c r="I90" s="15"/>
      <c r="J90" s="629" t="s">
        <v>112</v>
      </c>
      <c r="K90" s="630"/>
      <c r="L90" s="212">
        <v>21963</v>
      </c>
      <c r="M90" s="212">
        <v>14919</v>
      </c>
      <c r="N90" s="212">
        <v>258</v>
      </c>
      <c r="O90" s="212">
        <v>5072</v>
      </c>
      <c r="P90" s="212">
        <v>29</v>
      </c>
      <c r="Q90" s="214">
        <v>1714</v>
      </c>
      <c r="R90" s="34"/>
      <c r="S90" s="34"/>
      <c r="T90" s="161"/>
    </row>
    <row r="91" spans="1:20" s="4" customFormat="1" ht="19.5" customHeight="1" collapsed="1" x14ac:dyDescent="0.15">
      <c r="A91" s="201" t="s">
        <v>669</v>
      </c>
      <c r="B91" s="202">
        <v>35592</v>
      </c>
      <c r="C91" s="202">
        <v>8393</v>
      </c>
      <c r="D91" s="202">
        <v>1846</v>
      </c>
      <c r="E91" s="202">
        <v>7277</v>
      </c>
      <c r="F91" s="202">
        <v>211</v>
      </c>
      <c r="G91" s="203">
        <v>18076</v>
      </c>
      <c r="H91" s="192"/>
      <c r="I91" s="192"/>
      <c r="J91" s="625" t="s">
        <v>669</v>
      </c>
      <c r="K91" s="626"/>
      <c r="L91" s="202">
        <v>21069</v>
      </c>
      <c r="M91" s="202">
        <v>14629</v>
      </c>
      <c r="N91" s="202">
        <v>254</v>
      </c>
      <c r="O91" s="202">
        <v>5040</v>
      </c>
      <c r="P91" s="202">
        <v>24</v>
      </c>
      <c r="Q91" s="203">
        <v>1146</v>
      </c>
      <c r="R91" s="34"/>
      <c r="S91" s="34"/>
      <c r="T91" s="161"/>
    </row>
    <row r="92" spans="1:20" s="4" customFormat="1" ht="19.5" customHeight="1" x14ac:dyDescent="0.15">
      <c r="A92" s="207" t="s">
        <v>410</v>
      </c>
      <c r="B92" s="208">
        <v>37068</v>
      </c>
      <c r="C92" s="208">
        <v>10255</v>
      </c>
      <c r="D92" s="208">
        <v>1780</v>
      </c>
      <c r="E92" s="208">
        <v>9011</v>
      </c>
      <c r="F92" s="208">
        <v>229</v>
      </c>
      <c r="G92" s="209">
        <v>16022</v>
      </c>
      <c r="H92" s="192"/>
      <c r="I92" s="192"/>
      <c r="J92" s="627" t="s">
        <v>410</v>
      </c>
      <c r="K92" s="628"/>
      <c r="L92" s="208">
        <v>20379</v>
      </c>
      <c r="M92" s="208">
        <v>13249</v>
      </c>
      <c r="N92" s="208">
        <v>179</v>
      </c>
      <c r="O92" s="208">
        <v>5465</v>
      </c>
      <c r="P92" s="208">
        <v>29</v>
      </c>
      <c r="Q92" s="209">
        <v>1486</v>
      </c>
      <c r="R92" s="34"/>
      <c r="S92" s="34"/>
      <c r="T92" s="161"/>
    </row>
    <row r="93" spans="1:20" s="4" customFormat="1" ht="19.5" customHeight="1" x14ac:dyDescent="0.15">
      <c r="A93" s="207" t="s">
        <v>411</v>
      </c>
      <c r="B93" s="208">
        <v>26523</v>
      </c>
      <c r="C93" s="208">
        <v>7382</v>
      </c>
      <c r="D93" s="208">
        <v>1300</v>
      </c>
      <c r="E93" s="208">
        <v>8477</v>
      </c>
      <c r="F93" s="208">
        <v>163</v>
      </c>
      <c r="G93" s="209">
        <v>9364</v>
      </c>
      <c r="H93" s="15"/>
      <c r="I93" s="15"/>
      <c r="J93" s="627" t="s">
        <v>411</v>
      </c>
      <c r="K93" s="628"/>
      <c r="L93" s="208">
        <v>20396</v>
      </c>
      <c r="M93" s="208">
        <v>13173</v>
      </c>
      <c r="N93" s="208">
        <v>202</v>
      </c>
      <c r="O93" s="208">
        <v>5841</v>
      </c>
      <c r="P93" s="208">
        <v>25</v>
      </c>
      <c r="Q93" s="209">
        <v>1180</v>
      </c>
      <c r="R93" s="34"/>
      <c r="S93" s="34"/>
      <c r="T93" s="161"/>
    </row>
    <row r="94" spans="1:20" s="4" customFormat="1" ht="19.5" customHeight="1" x14ac:dyDescent="0.15">
      <c r="A94" s="207" t="s">
        <v>412</v>
      </c>
      <c r="B94" s="208">
        <v>34142</v>
      </c>
      <c r="C94" s="208">
        <v>10407</v>
      </c>
      <c r="D94" s="208">
        <v>1405</v>
      </c>
      <c r="E94" s="208">
        <v>9858</v>
      </c>
      <c r="F94" s="208">
        <v>184</v>
      </c>
      <c r="G94" s="209">
        <v>12472</v>
      </c>
      <c r="H94" s="15"/>
      <c r="I94" s="15"/>
      <c r="J94" s="627" t="s">
        <v>412</v>
      </c>
      <c r="K94" s="628"/>
      <c r="L94" s="208">
        <v>19329</v>
      </c>
      <c r="M94" s="208">
        <v>12580</v>
      </c>
      <c r="N94" s="208">
        <v>205</v>
      </c>
      <c r="O94" s="208">
        <v>5004</v>
      </c>
      <c r="P94" s="208">
        <v>22</v>
      </c>
      <c r="Q94" s="209">
        <v>1540</v>
      </c>
      <c r="R94" s="34"/>
      <c r="S94" s="34"/>
      <c r="T94" s="161"/>
    </row>
    <row r="95" spans="1:20" s="4" customFormat="1" ht="19.5" customHeight="1" x14ac:dyDescent="0.15">
      <c r="A95" s="207" t="s">
        <v>413</v>
      </c>
      <c r="B95" s="208">
        <v>37044</v>
      </c>
      <c r="C95" s="208">
        <v>11450</v>
      </c>
      <c r="D95" s="208">
        <v>1135</v>
      </c>
      <c r="E95" s="208">
        <v>9873</v>
      </c>
      <c r="F95" s="208">
        <v>220</v>
      </c>
      <c r="G95" s="209">
        <v>14586</v>
      </c>
      <c r="H95" s="15"/>
      <c r="I95" s="15"/>
      <c r="J95" s="627" t="s">
        <v>413</v>
      </c>
      <c r="K95" s="628"/>
      <c r="L95" s="208">
        <v>16940</v>
      </c>
      <c r="M95" s="208">
        <v>11688</v>
      </c>
      <c r="N95" s="208">
        <v>122</v>
      </c>
      <c r="O95" s="208">
        <v>4044</v>
      </c>
      <c r="P95" s="208">
        <v>21</v>
      </c>
      <c r="Q95" s="209">
        <v>1086</v>
      </c>
      <c r="R95" s="34"/>
      <c r="S95" s="34"/>
      <c r="T95" s="161"/>
    </row>
    <row r="96" spans="1:20" s="33" customFormat="1" ht="19.5" customHeight="1" x14ac:dyDescent="0.15">
      <c r="A96" s="207" t="s">
        <v>414</v>
      </c>
      <c r="B96" s="208">
        <v>32859</v>
      </c>
      <c r="C96" s="208">
        <v>10807</v>
      </c>
      <c r="D96" s="208">
        <v>1133</v>
      </c>
      <c r="E96" s="208">
        <v>6483</v>
      </c>
      <c r="F96" s="208">
        <v>252</v>
      </c>
      <c r="G96" s="209">
        <v>14436</v>
      </c>
      <c r="H96" s="15"/>
      <c r="I96" s="15"/>
      <c r="J96" s="627" t="s">
        <v>414</v>
      </c>
      <c r="K96" s="628"/>
      <c r="L96" s="208">
        <v>16637</v>
      </c>
      <c r="M96" s="208">
        <v>11087</v>
      </c>
      <c r="N96" s="208">
        <v>101</v>
      </c>
      <c r="O96" s="208">
        <v>3743</v>
      </c>
      <c r="P96" s="208">
        <v>32</v>
      </c>
      <c r="Q96" s="209">
        <v>1706</v>
      </c>
      <c r="R96" s="34"/>
      <c r="S96" s="34"/>
      <c r="T96" s="161"/>
    </row>
    <row r="97" spans="1:20" s="33" customFormat="1" ht="19.5" customHeight="1" x14ac:dyDescent="0.15">
      <c r="A97" s="207" t="s">
        <v>1006</v>
      </c>
      <c r="B97" s="208">
        <v>34124</v>
      </c>
      <c r="C97" s="208">
        <v>10525</v>
      </c>
      <c r="D97" s="208">
        <v>1794</v>
      </c>
      <c r="E97" s="208">
        <v>6126</v>
      </c>
      <c r="F97" s="208">
        <v>279</v>
      </c>
      <c r="G97" s="209">
        <v>15679</v>
      </c>
      <c r="H97" s="15"/>
      <c r="I97" s="15"/>
      <c r="J97" s="627" t="s">
        <v>1006</v>
      </c>
      <c r="K97" s="628"/>
      <c r="L97" s="208">
        <v>14918</v>
      </c>
      <c r="M97" s="208">
        <v>10644</v>
      </c>
      <c r="N97" s="208">
        <v>89</v>
      </c>
      <c r="O97" s="208">
        <v>3119</v>
      </c>
      <c r="P97" s="208">
        <v>23</v>
      </c>
      <c r="Q97" s="209">
        <v>1066</v>
      </c>
      <c r="R97" s="34"/>
      <c r="S97" s="34"/>
      <c r="T97" s="161"/>
    </row>
    <row r="98" spans="1:20" s="33" customFormat="1" ht="19.5" customHeight="1" x14ac:dyDescent="0.15">
      <c r="A98" s="207" t="s">
        <v>1007</v>
      </c>
      <c r="B98" s="208">
        <v>32486</v>
      </c>
      <c r="C98" s="212">
        <v>13019</v>
      </c>
      <c r="D98" s="212">
        <v>1799</v>
      </c>
      <c r="E98" s="212">
        <v>5489</v>
      </c>
      <c r="F98" s="212">
        <v>296</v>
      </c>
      <c r="G98" s="214">
        <v>12179</v>
      </c>
      <c r="H98" s="15"/>
      <c r="I98" s="15"/>
      <c r="J98" s="627" t="s">
        <v>1007</v>
      </c>
      <c r="K98" s="628"/>
      <c r="L98" s="208">
        <v>13769</v>
      </c>
      <c r="M98" s="212">
        <v>9780</v>
      </c>
      <c r="N98" s="212">
        <v>64</v>
      </c>
      <c r="O98" s="212">
        <v>2479</v>
      </c>
      <c r="P98" s="212">
        <v>25</v>
      </c>
      <c r="Q98" s="214">
        <v>1446</v>
      </c>
      <c r="R98" s="34"/>
      <c r="S98" s="34"/>
      <c r="T98" s="161"/>
    </row>
    <row r="99" spans="1:20" s="33" customFormat="1" ht="19.5" customHeight="1" x14ac:dyDescent="0.15">
      <c r="A99" s="207" t="s">
        <v>1008</v>
      </c>
      <c r="B99" s="208">
        <v>35001</v>
      </c>
      <c r="C99" s="212">
        <v>11085</v>
      </c>
      <c r="D99" s="212">
        <v>2164</v>
      </c>
      <c r="E99" s="212">
        <v>6053</v>
      </c>
      <c r="F99" s="212">
        <v>264</v>
      </c>
      <c r="G99" s="214">
        <v>15699</v>
      </c>
      <c r="H99" s="15"/>
      <c r="I99" s="15"/>
      <c r="J99" s="627" t="s">
        <v>1008</v>
      </c>
      <c r="K99" s="628"/>
      <c r="L99" s="208">
        <v>13897</v>
      </c>
      <c r="M99" s="212">
        <v>9602</v>
      </c>
      <c r="N99" s="212">
        <v>43</v>
      </c>
      <c r="O99" s="212">
        <v>2406</v>
      </c>
      <c r="P99" s="212">
        <v>25</v>
      </c>
      <c r="Q99" s="214">
        <v>1846</v>
      </c>
      <c r="R99" s="34"/>
      <c r="S99" s="34"/>
      <c r="T99" s="161"/>
    </row>
    <row r="100" spans="1:20" s="33" customFormat="1" ht="19.5" customHeight="1" x14ac:dyDescent="0.15">
      <c r="A100" s="207" t="s">
        <v>1009</v>
      </c>
      <c r="B100" s="208">
        <v>34581</v>
      </c>
      <c r="C100" s="212">
        <v>11417</v>
      </c>
      <c r="D100" s="212">
        <v>2099</v>
      </c>
      <c r="E100" s="212">
        <v>6935</v>
      </c>
      <c r="F100" s="212">
        <v>263</v>
      </c>
      <c r="G100" s="214">
        <v>14130</v>
      </c>
      <c r="H100" s="15"/>
      <c r="I100" s="15"/>
      <c r="J100" s="627" t="s">
        <v>1009</v>
      </c>
      <c r="K100" s="628"/>
      <c r="L100" s="208">
        <v>13338</v>
      </c>
      <c r="M100" s="212">
        <v>9813</v>
      </c>
      <c r="N100" s="212">
        <v>58</v>
      </c>
      <c r="O100" s="212">
        <v>2593</v>
      </c>
      <c r="P100" s="212">
        <v>16</v>
      </c>
      <c r="Q100" s="214">
        <v>874</v>
      </c>
      <c r="R100" s="34"/>
      <c r="S100" s="34"/>
      <c r="T100" s="161"/>
    </row>
    <row r="101" spans="1:20" s="66" customFormat="1" ht="19.5" customHeight="1" x14ac:dyDescent="0.15">
      <c r="A101" s="207" t="s">
        <v>646</v>
      </c>
      <c r="B101" s="212">
        <v>36332</v>
      </c>
      <c r="C101" s="212">
        <v>12998</v>
      </c>
      <c r="D101" s="212">
        <v>1690</v>
      </c>
      <c r="E101" s="212">
        <v>7502</v>
      </c>
      <c r="F101" s="212">
        <v>255</v>
      </c>
      <c r="G101" s="214">
        <v>14142</v>
      </c>
      <c r="H101" s="15"/>
      <c r="I101" s="15"/>
      <c r="J101" s="627" t="s">
        <v>646</v>
      </c>
      <c r="K101" s="628"/>
      <c r="L101" s="212">
        <v>13268</v>
      </c>
      <c r="M101" s="212">
        <v>9732</v>
      </c>
      <c r="N101" s="212">
        <v>23</v>
      </c>
      <c r="O101" s="212">
        <v>2605</v>
      </c>
      <c r="P101" s="212">
        <v>14</v>
      </c>
      <c r="Q101" s="214">
        <v>908</v>
      </c>
      <c r="R101" s="34"/>
      <c r="S101" s="34"/>
      <c r="T101" s="161"/>
    </row>
    <row r="102" spans="1:20" s="66" customFormat="1" ht="19.5" customHeight="1" x14ac:dyDescent="0.15">
      <c r="A102" s="207" t="s">
        <v>647</v>
      </c>
      <c r="B102" s="212">
        <v>18368</v>
      </c>
      <c r="C102" s="212">
        <v>6441</v>
      </c>
      <c r="D102" s="212">
        <v>915</v>
      </c>
      <c r="E102" s="212">
        <v>3779</v>
      </c>
      <c r="F102" s="212">
        <v>118</v>
      </c>
      <c r="G102" s="214">
        <v>7233</v>
      </c>
      <c r="H102" s="15"/>
      <c r="I102" s="15"/>
      <c r="J102" s="627" t="s">
        <v>647</v>
      </c>
      <c r="K102" s="628"/>
      <c r="L102" s="212">
        <v>14798</v>
      </c>
      <c r="M102" s="212">
        <v>10830</v>
      </c>
      <c r="N102" s="212">
        <v>18</v>
      </c>
      <c r="O102" s="212">
        <v>2744</v>
      </c>
      <c r="P102" s="212">
        <v>20</v>
      </c>
      <c r="Q102" s="214">
        <v>1206</v>
      </c>
      <c r="R102" s="34"/>
      <c r="S102" s="34"/>
      <c r="T102" s="161"/>
    </row>
    <row r="103" spans="1:20" s="66" customFormat="1" ht="19.5" customHeight="1" x14ac:dyDescent="0.15">
      <c r="A103" s="207" t="s">
        <v>648</v>
      </c>
      <c r="B103" s="212">
        <v>24438</v>
      </c>
      <c r="C103" s="212">
        <v>6950</v>
      </c>
      <c r="D103" s="212">
        <v>793</v>
      </c>
      <c r="E103" s="212">
        <v>3541</v>
      </c>
      <c r="F103" s="212">
        <v>133</v>
      </c>
      <c r="G103" s="214">
        <v>13154</v>
      </c>
      <c r="H103" s="15"/>
      <c r="I103" s="15"/>
      <c r="J103" s="627" t="s">
        <v>648</v>
      </c>
      <c r="K103" s="628"/>
      <c r="L103" s="212">
        <v>13590</v>
      </c>
      <c r="M103" s="212">
        <v>10250</v>
      </c>
      <c r="N103" s="212">
        <v>4</v>
      </c>
      <c r="O103" s="212">
        <v>2789</v>
      </c>
      <c r="P103" s="212">
        <v>7</v>
      </c>
      <c r="Q103" s="214">
        <v>547</v>
      </c>
      <c r="R103" s="34"/>
      <c r="S103" s="34"/>
      <c r="T103" s="161"/>
    </row>
    <row r="104" spans="1:20" s="66" customFormat="1" ht="19.5" customHeight="1" x14ac:dyDescent="0.15">
      <c r="A104" s="211" t="s">
        <v>670</v>
      </c>
      <c r="B104" s="212">
        <v>16321</v>
      </c>
      <c r="C104" s="212">
        <v>6791</v>
      </c>
      <c r="D104" s="212">
        <v>850</v>
      </c>
      <c r="E104" s="212">
        <v>3489</v>
      </c>
      <c r="F104" s="212">
        <v>91</v>
      </c>
      <c r="G104" s="214">
        <v>5191</v>
      </c>
      <c r="H104" s="15"/>
      <c r="I104" s="15"/>
      <c r="J104" s="627" t="s">
        <v>671</v>
      </c>
      <c r="K104" s="628"/>
      <c r="L104" s="212">
        <v>9747</v>
      </c>
      <c r="M104" s="212">
        <v>7396</v>
      </c>
      <c r="N104" s="212">
        <v>45</v>
      </c>
      <c r="O104" s="212">
        <v>1800</v>
      </c>
      <c r="P104" s="212">
        <v>5</v>
      </c>
      <c r="Q104" s="214">
        <v>506</v>
      </c>
      <c r="R104" s="34"/>
      <c r="S104" s="34"/>
      <c r="T104" s="161"/>
    </row>
    <row r="105" spans="1:20" s="66" customFormat="1" ht="19.5" customHeight="1" x14ac:dyDescent="0.15">
      <c r="A105" s="211" t="s">
        <v>1010</v>
      </c>
      <c r="B105" s="212">
        <v>22638</v>
      </c>
      <c r="C105" s="212">
        <v>9236</v>
      </c>
      <c r="D105" s="212">
        <v>1483</v>
      </c>
      <c r="E105" s="212">
        <v>4026</v>
      </c>
      <c r="F105" s="212">
        <v>124</v>
      </c>
      <c r="G105" s="214">
        <v>7893</v>
      </c>
      <c r="H105" s="15"/>
      <c r="I105" s="15"/>
      <c r="J105" s="627" t="s">
        <v>672</v>
      </c>
      <c r="K105" s="628"/>
      <c r="L105" s="212">
        <v>11730</v>
      </c>
      <c r="M105" s="212">
        <v>8808</v>
      </c>
      <c r="N105" s="212">
        <v>111</v>
      </c>
      <c r="O105" s="212">
        <v>2369</v>
      </c>
      <c r="P105" s="212">
        <v>5</v>
      </c>
      <c r="Q105" s="214">
        <v>442</v>
      </c>
      <c r="R105" s="34"/>
      <c r="S105" s="34"/>
      <c r="T105" s="161"/>
    </row>
    <row r="106" spans="1:20" s="33" customFormat="1" ht="19.5" customHeight="1" thickBot="1" x14ac:dyDescent="0.2">
      <c r="A106" s="218" t="s">
        <v>1011</v>
      </c>
      <c r="B106" s="375">
        <v>21313</v>
      </c>
      <c r="C106" s="375">
        <v>8171</v>
      </c>
      <c r="D106" s="375">
        <v>903</v>
      </c>
      <c r="E106" s="375">
        <v>4588</v>
      </c>
      <c r="F106" s="375">
        <v>140</v>
      </c>
      <c r="G106" s="386">
        <v>7651</v>
      </c>
      <c r="H106" s="15"/>
      <c r="I106" s="15"/>
      <c r="J106" s="631" t="s">
        <v>1011</v>
      </c>
      <c r="K106" s="632"/>
      <c r="L106" s="375">
        <v>12199</v>
      </c>
      <c r="M106" s="375">
        <v>9054</v>
      </c>
      <c r="N106" s="375">
        <v>134</v>
      </c>
      <c r="O106" s="375">
        <v>2514</v>
      </c>
      <c r="P106" s="375">
        <v>5</v>
      </c>
      <c r="Q106" s="386">
        <v>497</v>
      </c>
      <c r="R106" s="34"/>
      <c r="S106" s="34"/>
      <c r="T106" s="161"/>
    </row>
    <row r="107" spans="1:20" ht="16.5" customHeight="1" x14ac:dyDescent="0.15">
      <c r="A107" s="388"/>
      <c r="B107" s="388"/>
      <c r="C107" s="458" t="s">
        <v>355</v>
      </c>
      <c r="D107" s="633"/>
      <c r="E107" s="633"/>
      <c r="F107" s="633"/>
      <c r="G107" s="633"/>
      <c r="J107" s="634" t="s">
        <v>1012</v>
      </c>
      <c r="K107" s="634"/>
      <c r="L107" s="634"/>
      <c r="M107" s="634"/>
      <c r="N107" s="634"/>
      <c r="O107" s="634"/>
      <c r="P107" s="634"/>
      <c r="Q107" s="205"/>
      <c r="T107" s="160"/>
    </row>
    <row r="108" spans="1:20" ht="16.5" customHeight="1" x14ac:dyDescent="0.15">
      <c r="J108" s="635"/>
      <c r="K108" s="635"/>
      <c r="L108" s="635"/>
      <c r="N108" s="189"/>
      <c r="O108" s="189"/>
      <c r="P108" s="189"/>
      <c r="Q108" s="636" t="s">
        <v>942</v>
      </c>
      <c r="S108" s="637"/>
      <c r="T108" s="160"/>
    </row>
    <row r="109" spans="1:20" x14ac:dyDescent="0.15">
      <c r="J109" s="205"/>
      <c r="K109" s="34"/>
      <c r="L109" s="34"/>
      <c r="M109" s="34"/>
      <c r="N109" s="34"/>
      <c r="O109" s="34"/>
      <c r="P109" s="34"/>
      <c r="Q109" s="34"/>
    </row>
    <row r="110" spans="1:20" x14ac:dyDescent="0.15">
      <c r="J110" s="205"/>
      <c r="K110" s="34"/>
      <c r="L110" s="34"/>
      <c r="M110" s="34"/>
      <c r="N110" s="34"/>
      <c r="O110" s="34"/>
      <c r="P110" s="34"/>
      <c r="Q110" s="34"/>
    </row>
    <row r="111" spans="1:20" x14ac:dyDescent="0.15">
      <c r="J111" s="205"/>
      <c r="K111" s="34"/>
      <c r="L111" s="34"/>
      <c r="M111" s="34"/>
      <c r="N111" s="34"/>
      <c r="O111" s="34"/>
      <c r="P111" s="34"/>
      <c r="Q111" s="34"/>
    </row>
    <row r="112" spans="1:20" x14ac:dyDescent="0.15">
      <c r="J112" s="205"/>
      <c r="K112" s="34"/>
      <c r="L112" s="34"/>
      <c r="M112" s="34"/>
      <c r="N112" s="34"/>
      <c r="O112" s="34"/>
      <c r="P112" s="34"/>
      <c r="Q112" s="34"/>
    </row>
    <row r="113" spans="10:17" x14ac:dyDescent="0.15">
      <c r="J113" s="205"/>
      <c r="K113" s="34"/>
      <c r="L113" s="34"/>
      <c r="M113" s="34"/>
      <c r="N113" s="34"/>
      <c r="O113" s="34"/>
      <c r="P113" s="34"/>
      <c r="Q113" s="34"/>
    </row>
    <row r="114" spans="10:17" x14ac:dyDescent="0.15">
      <c r="J114" s="638"/>
      <c r="K114" s="34"/>
      <c r="L114" s="34"/>
      <c r="M114" s="34"/>
      <c r="N114" s="34"/>
      <c r="O114" s="34"/>
      <c r="P114" s="34"/>
      <c r="Q114" s="34"/>
    </row>
    <row r="115" spans="10:17" x14ac:dyDescent="0.15">
      <c r="J115" s="205"/>
      <c r="K115" s="34"/>
      <c r="L115" s="34"/>
      <c r="M115" s="34"/>
      <c r="N115" s="34"/>
      <c r="O115" s="34"/>
      <c r="P115" s="34"/>
      <c r="Q115" s="34"/>
    </row>
    <row r="116" spans="10:17" x14ac:dyDescent="0.15">
      <c r="J116" s="205"/>
      <c r="K116" s="34"/>
      <c r="L116" s="34"/>
      <c r="M116" s="34"/>
      <c r="N116" s="34"/>
      <c r="O116" s="34"/>
      <c r="P116" s="34"/>
      <c r="Q116" s="34"/>
    </row>
    <row r="117" spans="10:17" x14ac:dyDescent="0.15">
      <c r="J117" s="205"/>
      <c r="K117" s="34"/>
      <c r="L117" s="34"/>
      <c r="M117" s="34"/>
      <c r="N117" s="34"/>
      <c r="O117" s="34"/>
      <c r="P117" s="34"/>
      <c r="Q117" s="34"/>
    </row>
    <row r="118" spans="10:17" x14ac:dyDescent="0.15">
      <c r="J118" s="205"/>
      <c r="K118" s="34"/>
      <c r="L118" s="34"/>
      <c r="M118" s="34"/>
      <c r="N118" s="34"/>
      <c r="O118" s="34"/>
      <c r="P118" s="34"/>
      <c r="Q118" s="34"/>
    </row>
  </sheetData>
  <mergeCells count="112">
    <mergeCell ref="J82:K82"/>
    <mergeCell ref="J83:K83"/>
    <mergeCell ref="J84:K84"/>
    <mergeCell ref="P9:Q9"/>
    <mergeCell ref="P10:Q10"/>
    <mergeCell ref="A1:G1"/>
    <mergeCell ref="A3:A5"/>
    <mergeCell ref="B3:C4"/>
    <mergeCell ref="D3:E4"/>
    <mergeCell ref="F3:G4"/>
    <mergeCell ref="H3:I4"/>
    <mergeCell ref="P5:Q5"/>
    <mergeCell ref="J80:K80"/>
    <mergeCell ref="J81:K81"/>
    <mergeCell ref="P6:Q6"/>
    <mergeCell ref="P7:Q7"/>
    <mergeCell ref="P8:Q8"/>
    <mergeCell ref="J3:K4"/>
    <mergeCell ref="L3:M4"/>
    <mergeCell ref="N3:O4"/>
    <mergeCell ref="P3:Q3"/>
    <mergeCell ref="P20:Q20"/>
    <mergeCell ref="P21:Q21"/>
    <mergeCell ref="P22:Q22"/>
    <mergeCell ref="R3:S4"/>
    <mergeCell ref="P4:Q4"/>
    <mergeCell ref="J79:K79"/>
    <mergeCell ref="J73:K73"/>
    <mergeCell ref="J74:K74"/>
    <mergeCell ref="J75:K75"/>
    <mergeCell ref="J76:K76"/>
    <mergeCell ref="J77:K77"/>
    <mergeCell ref="J78:K78"/>
    <mergeCell ref="P11:Q11"/>
    <mergeCell ref="P12:Q12"/>
    <mergeCell ref="P13:Q13"/>
    <mergeCell ref="P14:Q14"/>
    <mergeCell ref="P15:Q15"/>
    <mergeCell ref="P16:Q16"/>
    <mergeCell ref="P23:Q23"/>
    <mergeCell ref="P24:Q24"/>
    <mergeCell ref="P25:Q25"/>
    <mergeCell ref="P26:Q26"/>
    <mergeCell ref="P27:Q27"/>
    <mergeCell ref="P28:Q28"/>
    <mergeCell ref="P17:Q17"/>
    <mergeCell ref="P18:Q18"/>
    <mergeCell ref="P19:Q19"/>
    <mergeCell ref="P35:Q35"/>
    <mergeCell ref="P36:Q36"/>
    <mergeCell ref="P37:Q37"/>
    <mergeCell ref="P38:Q38"/>
    <mergeCell ref="P39:Q39"/>
    <mergeCell ref="P40:Q40"/>
    <mergeCell ref="P29:Q29"/>
    <mergeCell ref="P30:Q30"/>
    <mergeCell ref="P31:Q31"/>
    <mergeCell ref="P32:Q32"/>
    <mergeCell ref="P33:Q33"/>
    <mergeCell ref="P34:Q34"/>
    <mergeCell ref="P47:Q47"/>
    <mergeCell ref="P48:Q48"/>
    <mergeCell ref="P49:Q49"/>
    <mergeCell ref="P50:Q50"/>
    <mergeCell ref="P51:Q51"/>
    <mergeCell ref="P52:Q52"/>
    <mergeCell ref="P41:Q41"/>
    <mergeCell ref="P42:Q42"/>
    <mergeCell ref="P43:Q43"/>
    <mergeCell ref="P44:Q44"/>
    <mergeCell ref="P45:Q45"/>
    <mergeCell ref="P46:Q46"/>
    <mergeCell ref="M56:M57"/>
    <mergeCell ref="N56:N57"/>
    <mergeCell ref="O56:O57"/>
    <mergeCell ref="P56:Q56"/>
    <mergeCell ref="J58:K58"/>
    <mergeCell ref="J72:K72"/>
    <mergeCell ref="A54:E54"/>
    <mergeCell ref="J54:O54"/>
    <mergeCell ref="A56:A57"/>
    <mergeCell ref="B56:B57"/>
    <mergeCell ref="C56:C57"/>
    <mergeCell ref="D56:D57"/>
    <mergeCell ref="E56:E57"/>
    <mergeCell ref="F56:G56"/>
    <mergeCell ref="J56:K57"/>
    <mergeCell ref="L56:L57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103:K103"/>
    <mergeCell ref="J104:K104"/>
    <mergeCell ref="J105:K105"/>
    <mergeCell ref="J106:K106"/>
    <mergeCell ref="C107:G107"/>
    <mergeCell ref="J107:P107"/>
    <mergeCell ref="J97:K97"/>
    <mergeCell ref="J98:K98"/>
    <mergeCell ref="J99:K99"/>
    <mergeCell ref="J100:K100"/>
    <mergeCell ref="J101:K101"/>
    <mergeCell ref="J102:K102"/>
  </mergeCells>
  <phoneticPr fontId="2"/>
  <pageMargins left="0.78740157480314965" right="0.78740157480314965" top="0.78740157480314965" bottom="0.59055118110236227" header="0.51181102362204722" footer="0.31496062992125984"/>
  <pageSetup paperSize="9" firstPageNumber="182" orientation="portrait" blackAndWhite="1" r:id="rId1"/>
  <headerFooter alignWithMargins="0">
    <oddFooter>&amp;C&amp;"ＭＳ 明朝,標準"-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62" zoomScaleNormal="100" zoomScaleSheetLayoutView="100" workbookViewId="0">
      <selection activeCell="J25" sqref="J25"/>
    </sheetView>
  </sheetViews>
  <sheetFormatPr defaultRowHeight="13.5" outlineLevelRow="1" x14ac:dyDescent="0.15"/>
  <cols>
    <col min="1" max="1" width="10.375" style="655" customWidth="1"/>
    <col min="2" max="2" width="5.75" style="655" customWidth="1"/>
    <col min="3" max="3" width="10.125" style="655" customWidth="1"/>
    <col min="4" max="5" width="8.625" style="655" customWidth="1"/>
    <col min="6" max="7" width="8.75" style="655" customWidth="1"/>
    <col min="8" max="10" width="8.625" style="655" customWidth="1"/>
    <col min="11" max="11" width="3.125" style="655" customWidth="1"/>
    <col min="12" max="12" width="4.25" style="655" customWidth="1"/>
    <col min="13" max="13" width="7.375" style="655" customWidth="1"/>
    <col min="14" max="15" width="8.375" style="655" customWidth="1"/>
    <col min="16" max="16" width="7.5" style="655" customWidth="1"/>
    <col min="17" max="17" width="7" style="655" customWidth="1"/>
    <col min="18" max="21" width="8" style="655" customWidth="1"/>
    <col min="22" max="22" width="8.5" style="655" customWidth="1"/>
    <col min="23" max="16384" width="9" style="27"/>
  </cols>
  <sheetData>
    <row r="1" spans="1:23" customFormat="1" ht="22.5" customHeight="1" thickBot="1" x14ac:dyDescent="0.25">
      <c r="A1" s="233" t="s">
        <v>1074</v>
      </c>
      <c r="B1" s="233"/>
      <c r="C1" s="233"/>
      <c r="D1" s="233"/>
      <c r="E1" s="440"/>
      <c r="F1" s="15"/>
      <c r="G1" s="440"/>
      <c r="H1" s="15"/>
      <c r="I1" s="15"/>
      <c r="J1" s="15"/>
      <c r="K1" s="639" t="s">
        <v>1076</v>
      </c>
      <c r="L1" s="640"/>
      <c r="M1" s="640"/>
      <c r="N1" s="640"/>
      <c r="O1" s="640"/>
      <c r="P1" s="640"/>
      <c r="Q1" s="15"/>
      <c r="R1" s="15"/>
      <c r="S1" s="15"/>
      <c r="T1" s="15"/>
      <c r="U1" s="15"/>
      <c r="V1" s="15"/>
      <c r="W1" s="109"/>
    </row>
    <row r="2" spans="1:23" customFormat="1" ht="14.25" customHeight="1" x14ac:dyDescent="0.15">
      <c r="A2" s="461" t="s">
        <v>915</v>
      </c>
      <c r="B2" s="607" t="s">
        <v>916</v>
      </c>
      <c r="C2" s="608"/>
      <c r="D2" s="362" t="s">
        <v>356</v>
      </c>
      <c r="E2" s="462"/>
      <c r="F2" s="462"/>
      <c r="G2" s="463"/>
      <c r="H2" s="270" t="s">
        <v>917</v>
      </c>
      <c r="I2" s="641"/>
      <c r="J2" s="15"/>
      <c r="K2" s="332" t="s">
        <v>918</v>
      </c>
      <c r="L2" s="333"/>
      <c r="M2" s="333"/>
      <c r="N2" s="333"/>
      <c r="O2" s="336" t="s">
        <v>569</v>
      </c>
      <c r="P2" s="336" t="s">
        <v>570</v>
      </c>
      <c r="Q2" s="336" t="s">
        <v>571</v>
      </c>
      <c r="R2" s="342" t="s">
        <v>919</v>
      </c>
      <c r="S2" s="336" t="s">
        <v>920</v>
      </c>
      <c r="T2" s="336" t="s">
        <v>921</v>
      </c>
      <c r="U2" s="336" t="s">
        <v>922</v>
      </c>
      <c r="V2" s="338" t="s">
        <v>923</v>
      </c>
      <c r="W2" s="109"/>
    </row>
    <row r="3" spans="1:23" customFormat="1" ht="14.25" customHeight="1" x14ac:dyDescent="0.15">
      <c r="A3" s="447"/>
      <c r="B3" s="609"/>
      <c r="C3" s="610"/>
      <c r="D3" s="642" t="s">
        <v>733</v>
      </c>
      <c r="E3" s="642" t="s">
        <v>924</v>
      </c>
      <c r="F3" s="178" t="s">
        <v>925</v>
      </c>
      <c r="G3" s="642" t="s">
        <v>926</v>
      </c>
      <c r="H3" s="643" t="s">
        <v>338</v>
      </c>
      <c r="I3" s="644" t="s">
        <v>927</v>
      </c>
      <c r="J3" s="15"/>
      <c r="K3" s="334"/>
      <c r="L3" s="335"/>
      <c r="M3" s="335"/>
      <c r="N3" s="335"/>
      <c r="O3" s="337"/>
      <c r="P3" s="337"/>
      <c r="Q3" s="337"/>
      <c r="R3" s="343"/>
      <c r="S3" s="337"/>
      <c r="T3" s="337"/>
      <c r="U3" s="337"/>
      <c r="V3" s="339"/>
      <c r="W3" s="109"/>
    </row>
    <row r="4" spans="1:23" customFormat="1" ht="9" customHeight="1" x14ac:dyDescent="0.15">
      <c r="A4" s="199"/>
      <c r="B4" s="399" t="s">
        <v>881</v>
      </c>
      <c r="C4" s="400"/>
      <c r="D4" s="180" t="s">
        <v>2</v>
      </c>
      <c r="E4" s="180" t="s">
        <v>2</v>
      </c>
      <c r="F4" s="180" t="s">
        <v>2</v>
      </c>
      <c r="G4" s="180" t="s">
        <v>2</v>
      </c>
      <c r="H4" s="180" t="s">
        <v>357</v>
      </c>
      <c r="I4" s="181" t="s">
        <v>2</v>
      </c>
      <c r="J4" s="15"/>
      <c r="K4" s="340"/>
      <c r="L4" s="341"/>
      <c r="M4" s="341"/>
      <c r="N4" s="341"/>
      <c r="O4" s="110" t="s">
        <v>466</v>
      </c>
      <c r="P4" s="110" t="s">
        <v>466</v>
      </c>
      <c r="Q4" s="110" t="s">
        <v>466</v>
      </c>
      <c r="R4" s="111" t="s">
        <v>466</v>
      </c>
      <c r="S4" s="110" t="s">
        <v>466</v>
      </c>
      <c r="T4" s="110" t="s">
        <v>466</v>
      </c>
      <c r="U4" s="110" t="s">
        <v>466</v>
      </c>
      <c r="V4" s="112" t="s">
        <v>466</v>
      </c>
      <c r="W4" s="109"/>
    </row>
    <row r="5" spans="1:23" customFormat="1" ht="16.5" hidden="1" customHeight="1" outlineLevel="1" x14ac:dyDescent="0.15">
      <c r="A5" s="201" t="s">
        <v>928</v>
      </c>
      <c r="B5" s="401">
        <v>17986</v>
      </c>
      <c r="C5" s="402"/>
      <c r="D5" s="202">
        <v>7141</v>
      </c>
      <c r="E5" s="202">
        <v>552</v>
      </c>
      <c r="F5" s="202">
        <v>7035</v>
      </c>
      <c r="G5" s="202">
        <v>3258</v>
      </c>
      <c r="H5" s="645" t="s">
        <v>929</v>
      </c>
      <c r="I5" s="646" t="s">
        <v>929</v>
      </c>
      <c r="J5" s="647" t="s">
        <v>930</v>
      </c>
      <c r="K5" s="348"/>
      <c r="L5" s="349"/>
      <c r="M5" s="349"/>
      <c r="N5" s="349"/>
      <c r="O5" s="114"/>
      <c r="P5" s="115"/>
      <c r="Q5" s="116"/>
      <c r="R5" s="117"/>
      <c r="S5" s="118"/>
      <c r="T5" s="114"/>
      <c r="U5" s="115"/>
      <c r="V5" s="119"/>
      <c r="W5" s="113"/>
    </row>
    <row r="6" spans="1:23" customFormat="1" ht="15.75" hidden="1" customHeight="1" outlineLevel="1" x14ac:dyDescent="0.15">
      <c r="A6" s="207" t="s">
        <v>213</v>
      </c>
      <c r="B6" s="310">
        <v>19730</v>
      </c>
      <c r="C6" s="311"/>
      <c r="D6" s="208">
        <v>7809</v>
      </c>
      <c r="E6" s="208">
        <v>595</v>
      </c>
      <c r="F6" s="208">
        <v>8718</v>
      </c>
      <c r="G6" s="208">
        <v>2608</v>
      </c>
      <c r="H6" s="645" t="s">
        <v>929</v>
      </c>
      <c r="I6" s="646" t="s">
        <v>929</v>
      </c>
      <c r="J6" s="647"/>
      <c r="K6" s="328"/>
      <c r="L6" s="329"/>
      <c r="M6" s="329"/>
      <c r="N6" s="329"/>
      <c r="O6" s="120"/>
      <c r="P6" s="115"/>
      <c r="Q6" s="116"/>
      <c r="R6" s="121"/>
      <c r="S6" s="122"/>
      <c r="T6" s="120"/>
      <c r="U6" s="115"/>
      <c r="V6" s="119"/>
      <c r="W6" s="113"/>
    </row>
    <row r="7" spans="1:23" customFormat="1" ht="29.25" hidden="1" customHeight="1" outlineLevel="1" x14ac:dyDescent="0.15">
      <c r="A7" s="207" t="s">
        <v>214</v>
      </c>
      <c r="B7" s="310">
        <v>15272</v>
      </c>
      <c r="C7" s="311"/>
      <c r="D7" s="208">
        <v>5639</v>
      </c>
      <c r="E7" s="208">
        <v>439</v>
      </c>
      <c r="F7" s="208">
        <v>7148</v>
      </c>
      <c r="G7" s="208">
        <v>2046</v>
      </c>
      <c r="H7" s="645" t="s">
        <v>929</v>
      </c>
      <c r="I7" s="646" t="s">
        <v>929</v>
      </c>
      <c r="J7" s="647"/>
      <c r="K7" s="328"/>
      <c r="L7" s="329"/>
      <c r="M7" s="329"/>
      <c r="N7" s="329"/>
      <c r="O7" s="120"/>
      <c r="P7" s="115"/>
      <c r="Q7" s="116"/>
      <c r="R7" s="121"/>
      <c r="S7" s="122"/>
      <c r="T7" s="120"/>
      <c r="U7" s="115"/>
      <c r="V7" s="119"/>
      <c r="W7" s="113"/>
    </row>
    <row r="8" spans="1:23" customFormat="1" ht="14.25" hidden="1" customHeight="1" outlineLevel="1" x14ac:dyDescent="0.15">
      <c r="A8" s="207" t="s">
        <v>215</v>
      </c>
      <c r="B8" s="310">
        <v>17634</v>
      </c>
      <c r="C8" s="311"/>
      <c r="D8" s="208">
        <v>7058</v>
      </c>
      <c r="E8" s="208">
        <v>646</v>
      </c>
      <c r="F8" s="208">
        <v>7890</v>
      </c>
      <c r="G8" s="208">
        <v>2040</v>
      </c>
      <c r="H8" s="645" t="s">
        <v>929</v>
      </c>
      <c r="I8" s="646" t="s">
        <v>929</v>
      </c>
      <c r="J8" s="647"/>
      <c r="K8" s="328"/>
      <c r="L8" s="329"/>
      <c r="M8" s="329"/>
      <c r="N8" s="329"/>
      <c r="O8" s="120"/>
      <c r="P8" s="115"/>
      <c r="Q8" s="116"/>
      <c r="R8" s="121"/>
      <c r="S8" s="122"/>
      <c r="T8" s="120"/>
      <c r="U8" s="115"/>
      <c r="V8" s="119"/>
      <c r="W8" s="113"/>
    </row>
    <row r="9" spans="1:23" customFormat="1" ht="13.5" hidden="1" customHeight="1" outlineLevel="1" x14ac:dyDescent="0.15">
      <c r="A9" s="207" t="s">
        <v>216</v>
      </c>
      <c r="B9" s="310">
        <v>13953</v>
      </c>
      <c r="C9" s="311"/>
      <c r="D9" s="208">
        <v>5917</v>
      </c>
      <c r="E9" s="208">
        <v>356</v>
      </c>
      <c r="F9" s="208">
        <v>6260</v>
      </c>
      <c r="G9" s="208">
        <v>1420</v>
      </c>
      <c r="H9" s="645" t="s">
        <v>929</v>
      </c>
      <c r="I9" s="646" t="s">
        <v>929</v>
      </c>
      <c r="J9" s="647"/>
      <c r="K9" s="328"/>
      <c r="L9" s="329"/>
      <c r="M9" s="329"/>
      <c r="N9" s="329"/>
      <c r="O9" s="120"/>
      <c r="P9" s="115"/>
      <c r="Q9" s="116"/>
      <c r="R9" s="121"/>
      <c r="S9" s="122"/>
      <c r="T9" s="120"/>
      <c r="U9" s="115"/>
      <c r="V9" s="119"/>
      <c r="W9" s="113"/>
    </row>
    <row r="10" spans="1:23" customFormat="1" ht="29.25" hidden="1" customHeight="1" outlineLevel="1" x14ac:dyDescent="0.15">
      <c r="A10" s="211" t="s">
        <v>217</v>
      </c>
      <c r="B10" s="403">
        <v>13992</v>
      </c>
      <c r="C10" s="404"/>
      <c r="D10" s="212">
        <v>6520</v>
      </c>
      <c r="E10" s="212">
        <v>272</v>
      </c>
      <c r="F10" s="212">
        <v>6011</v>
      </c>
      <c r="G10" s="212">
        <v>1189</v>
      </c>
      <c r="H10" s="648" t="s">
        <v>929</v>
      </c>
      <c r="I10" s="649" t="s">
        <v>929</v>
      </c>
      <c r="J10" s="647"/>
      <c r="K10" s="350"/>
      <c r="L10" s="351"/>
      <c r="M10" s="351"/>
      <c r="N10" s="351"/>
      <c r="O10" s="123"/>
      <c r="P10" s="115"/>
      <c r="Q10" s="116"/>
      <c r="R10" s="124"/>
      <c r="S10" s="125"/>
      <c r="T10" s="123"/>
      <c r="U10" s="115"/>
      <c r="V10" s="119"/>
      <c r="W10" s="113"/>
    </row>
    <row r="11" spans="1:23" s="2" customFormat="1" ht="17.25" hidden="1" customHeight="1" outlineLevel="1" x14ac:dyDescent="0.15">
      <c r="A11" s="201" t="s">
        <v>931</v>
      </c>
      <c r="B11" s="401">
        <v>14738</v>
      </c>
      <c r="C11" s="402"/>
      <c r="D11" s="202">
        <v>6410</v>
      </c>
      <c r="E11" s="202">
        <v>229</v>
      </c>
      <c r="F11" s="202">
        <v>6430</v>
      </c>
      <c r="G11" s="202">
        <v>1669</v>
      </c>
      <c r="H11" s="650" t="s">
        <v>929</v>
      </c>
      <c r="I11" s="651" t="s">
        <v>929</v>
      </c>
      <c r="J11" s="133"/>
      <c r="K11" s="319"/>
      <c r="L11" s="320"/>
      <c r="M11" s="320"/>
      <c r="N11" s="320"/>
      <c r="O11" s="127"/>
      <c r="P11" s="115"/>
      <c r="Q11" s="116"/>
      <c r="R11" s="128"/>
      <c r="S11" s="129"/>
      <c r="T11" s="127"/>
      <c r="U11" s="115"/>
      <c r="V11" s="119"/>
      <c r="W11" s="126"/>
    </row>
    <row r="12" spans="1:23" customFormat="1" ht="12" hidden="1" customHeight="1" outlineLevel="1" x14ac:dyDescent="0.15">
      <c r="A12" s="207" t="s">
        <v>932</v>
      </c>
      <c r="B12" s="310">
        <v>13046</v>
      </c>
      <c r="C12" s="311"/>
      <c r="D12" s="208">
        <v>5041</v>
      </c>
      <c r="E12" s="208">
        <v>177</v>
      </c>
      <c r="F12" s="208">
        <v>6402</v>
      </c>
      <c r="G12" s="208">
        <v>1426</v>
      </c>
      <c r="H12" s="650" t="s">
        <v>929</v>
      </c>
      <c r="I12" s="651" t="s">
        <v>929</v>
      </c>
      <c r="J12" s="647"/>
      <c r="K12" s="352"/>
      <c r="L12" s="353"/>
      <c r="M12" s="353"/>
      <c r="N12" s="354"/>
      <c r="O12" s="130"/>
      <c r="P12" s="115"/>
      <c r="Q12" s="116"/>
      <c r="R12" s="131"/>
      <c r="S12" s="132"/>
      <c r="T12" s="130"/>
      <c r="U12" s="115"/>
      <c r="V12" s="119"/>
      <c r="W12" s="113"/>
    </row>
    <row r="13" spans="1:23" customFormat="1" ht="12" hidden="1" customHeight="1" outlineLevel="1" x14ac:dyDescent="0.15">
      <c r="A13" s="207" t="s">
        <v>219</v>
      </c>
      <c r="B13" s="310">
        <v>15737</v>
      </c>
      <c r="C13" s="311"/>
      <c r="D13" s="208">
        <v>6748</v>
      </c>
      <c r="E13" s="208">
        <v>346</v>
      </c>
      <c r="F13" s="208">
        <v>6774</v>
      </c>
      <c r="G13" s="208">
        <v>1869</v>
      </c>
      <c r="H13" s="650" t="s">
        <v>929</v>
      </c>
      <c r="I13" s="651" t="s">
        <v>929</v>
      </c>
      <c r="J13" s="647"/>
      <c r="K13" s="317"/>
      <c r="L13" s="318"/>
      <c r="M13" s="318"/>
      <c r="N13" s="318"/>
      <c r="O13" s="130"/>
      <c r="P13" s="115"/>
      <c r="Q13" s="116"/>
      <c r="R13" s="131"/>
      <c r="S13" s="132"/>
      <c r="T13" s="130"/>
      <c r="U13" s="115"/>
      <c r="V13" s="119"/>
      <c r="W13" s="113"/>
    </row>
    <row r="14" spans="1:23" customFormat="1" ht="22.5" hidden="1" customHeight="1" outlineLevel="1" x14ac:dyDescent="0.15">
      <c r="A14" s="207" t="s">
        <v>220</v>
      </c>
      <c r="B14" s="310">
        <v>13909</v>
      </c>
      <c r="C14" s="311"/>
      <c r="D14" s="208">
        <v>6145</v>
      </c>
      <c r="E14" s="208">
        <v>255</v>
      </c>
      <c r="F14" s="208">
        <v>5730</v>
      </c>
      <c r="G14" s="208">
        <v>1779</v>
      </c>
      <c r="H14" s="650" t="s">
        <v>929</v>
      </c>
      <c r="I14" s="651" t="s">
        <v>929</v>
      </c>
      <c r="J14" s="647"/>
      <c r="K14" s="317"/>
      <c r="L14" s="318"/>
      <c r="M14" s="318"/>
      <c r="N14" s="318"/>
      <c r="O14" s="130"/>
      <c r="P14" s="133"/>
      <c r="Q14" s="134"/>
      <c r="R14" s="131"/>
      <c r="S14" s="132"/>
      <c r="T14" s="130"/>
      <c r="U14" s="133"/>
      <c r="V14" s="135"/>
      <c r="W14" s="113"/>
    </row>
    <row r="15" spans="1:23" customFormat="1" ht="26.25" hidden="1" customHeight="1" outlineLevel="1" x14ac:dyDescent="0.15">
      <c r="A15" s="211" t="s">
        <v>221</v>
      </c>
      <c r="B15" s="403">
        <v>12451</v>
      </c>
      <c r="C15" s="404"/>
      <c r="D15" s="212">
        <v>5026</v>
      </c>
      <c r="E15" s="212">
        <v>152</v>
      </c>
      <c r="F15" s="212">
        <v>5522</v>
      </c>
      <c r="G15" s="212">
        <v>1751</v>
      </c>
      <c r="H15" s="145" t="s">
        <v>929</v>
      </c>
      <c r="I15" s="146" t="s">
        <v>929</v>
      </c>
      <c r="J15" s="647"/>
      <c r="K15" s="317"/>
      <c r="L15" s="318"/>
      <c r="M15" s="318"/>
      <c r="N15" s="318"/>
      <c r="O15" s="130"/>
      <c r="P15" s="133"/>
      <c r="Q15" s="134"/>
      <c r="R15" s="131"/>
      <c r="S15" s="132"/>
      <c r="T15" s="130"/>
      <c r="U15" s="133"/>
      <c r="V15" s="135"/>
      <c r="W15" s="113"/>
    </row>
    <row r="16" spans="1:23" customFormat="1" ht="15" hidden="1" customHeight="1" outlineLevel="1" x14ac:dyDescent="0.15">
      <c r="A16" s="201" t="s">
        <v>933</v>
      </c>
      <c r="B16" s="401">
        <v>12269</v>
      </c>
      <c r="C16" s="402"/>
      <c r="D16" s="202">
        <v>5033</v>
      </c>
      <c r="E16" s="202">
        <v>108</v>
      </c>
      <c r="F16" s="202">
        <v>5339</v>
      </c>
      <c r="G16" s="202">
        <v>1789</v>
      </c>
      <c r="H16" s="650" t="s">
        <v>929</v>
      </c>
      <c r="I16" s="651" t="s">
        <v>929</v>
      </c>
      <c r="J16" s="647"/>
      <c r="K16" s="319"/>
      <c r="L16" s="320"/>
      <c r="M16" s="320"/>
      <c r="N16" s="320"/>
      <c r="O16" s="136"/>
      <c r="P16" s="136"/>
      <c r="Q16" s="136"/>
      <c r="R16" s="137"/>
      <c r="S16" s="136"/>
      <c r="T16" s="136"/>
      <c r="U16" s="136"/>
      <c r="V16" s="138"/>
      <c r="W16" s="113"/>
    </row>
    <row r="17" spans="1:23" customFormat="1" ht="20.100000000000001" hidden="1" customHeight="1" outlineLevel="1" x14ac:dyDescent="0.15">
      <c r="A17" s="207" t="s">
        <v>222</v>
      </c>
      <c r="B17" s="310">
        <v>12154</v>
      </c>
      <c r="C17" s="311"/>
      <c r="D17" s="208">
        <v>4838</v>
      </c>
      <c r="E17" s="208">
        <v>56</v>
      </c>
      <c r="F17" s="208">
        <v>5250</v>
      </c>
      <c r="G17" s="208">
        <v>2010</v>
      </c>
      <c r="H17" s="650" t="s">
        <v>929</v>
      </c>
      <c r="I17" s="651" t="s">
        <v>929</v>
      </c>
      <c r="J17" s="647"/>
      <c r="K17" s="330"/>
      <c r="L17" s="331"/>
      <c r="M17" s="331"/>
      <c r="N17" s="331"/>
      <c r="O17" s="139"/>
      <c r="P17" s="139"/>
      <c r="Q17" s="139"/>
      <c r="R17" s="140"/>
      <c r="S17" s="139"/>
      <c r="T17" s="139"/>
      <c r="U17" s="139"/>
      <c r="V17" s="141"/>
      <c r="W17" s="113"/>
    </row>
    <row r="18" spans="1:23" customFormat="1" ht="20.100000000000001" hidden="1" customHeight="1" outlineLevel="1" x14ac:dyDescent="0.15">
      <c r="A18" s="207" t="s">
        <v>223</v>
      </c>
      <c r="B18" s="310">
        <v>12449</v>
      </c>
      <c r="C18" s="311"/>
      <c r="D18" s="208">
        <v>4555</v>
      </c>
      <c r="E18" s="208">
        <v>118</v>
      </c>
      <c r="F18" s="208">
        <v>5631</v>
      </c>
      <c r="G18" s="208">
        <v>2145</v>
      </c>
      <c r="H18" s="650" t="s">
        <v>929</v>
      </c>
      <c r="I18" s="651" t="s">
        <v>929</v>
      </c>
      <c r="J18" s="647"/>
      <c r="K18" s="317"/>
      <c r="L18" s="318"/>
      <c r="M18" s="318"/>
      <c r="N18" s="318"/>
      <c r="O18" s="139"/>
      <c r="P18" s="139"/>
      <c r="Q18" s="139"/>
      <c r="R18" s="140"/>
      <c r="S18" s="139"/>
      <c r="T18" s="139"/>
      <c r="U18" s="139"/>
      <c r="V18" s="141"/>
      <c r="W18" s="113"/>
    </row>
    <row r="19" spans="1:23" customFormat="1" ht="20.100000000000001" hidden="1" customHeight="1" outlineLevel="1" x14ac:dyDescent="0.15">
      <c r="A19" s="207" t="s">
        <v>224</v>
      </c>
      <c r="B19" s="310">
        <v>10069</v>
      </c>
      <c r="C19" s="311"/>
      <c r="D19" s="208">
        <v>3517</v>
      </c>
      <c r="E19" s="208">
        <v>248</v>
      </c>
      <c r="F19" s="208">
        <v>4004</v>
      </c>
      <c r="G19" s="208">
        <v>2300</v>
      </c>
      <c r="H19" s="650" t="s">
        <v>929</v>
      </c>
      <c r="I19" s="651" t="s">
        <v>929</v>
      </c>
      <c r="J19" s="647"/>
      <c r="K19" s="317"/>
      <c r="L19" s="318"/>
      <c r="M19" s="318"/>
      <c r="N19" s="318"/>
      <c r="O19" s="139"/>
      <c r="P19" s="139"/>
      <c r="Q19" s="139"/>
      <c r="R19" s="140"/>
      <c r="S19" s="139"/>
      <c r="T19" s="139"/>
      <c r="U19" s="139"/>
      <c r="V19" s="141"/>
      <c r="W19" s="113"/>
    </row>
    <row r="20" spans="1:23" customFormat="1" ht="20.100000000000001" hidden="1" customHeight="1" outlineLevel="1" x14ac:dyDescent="0.15">
      <c r="A20" s="211" t="s">
        <v>225</v>
      </c>
      <c r="B20" s="403">
        <v>11267</v>
      </c>
      <c r="C20" s="404"/>
      <c r="D20" s="212">
        <v>2350</v>
      </c>
      <c r="E20" s="212">
        <v>56</v>
      </c>
      <c r="F20" s="212">
        <v>1590</v>
      </c>
      <c r="G20" s="212">
        <v>421</v>
      </c>
      <c r="H20" s="145">
        <v>295</v>
      </c>
      <c r="I20" s="146">
        <v>6850</v>
      </c>
      <c r="J20" s="647"/>
      <c r="K20" s="317"/>
      <c r="L20" s="318"/>
      <c r="M20" s="318"/>
      <c r="N20" s="318"/>
      <c r="O20" s="139"/>
      <c r="P20" s="139"/>
      <c r="Q20" s="139"/>
      <c r="R20" s="140"/>
      <c r="S20" s="139"/>
      <c r="T20" s="139"/>
      <c r="U20" s="139"/>
      <c r="V20" s="141"/>
      <c r="W20" s="113"/>
    </row>
    <row r="21" spans="1:23" customFormat="1" ht="20.100000000000001" customHeight="1" collapsed="1" x14ac:dyDescent="0.15">
      <c r="A21" s="201" t="s">
        <v>630</v>
      </c>
      <c r="B21" s="401">
        <v>10732</v>
      </c>
      <c r="C21" s="402"/>
      <c r="D21" s="202">
        <v>2974</v>
      </c>
      <c r="E21" s="202">
        <v>99</v>
      </c>
      <c r="F21" s="202">
        <v>1551</v>
      </c>
      <c r="G21" s="202">
        <v>448</v>
      </c>
      <c r="H21" s="645">
        <v>205</v>
      </c>
      <c r="I21" s="646">
        <v>5660</v>
      </c>
      <c r="J21" s="647"/>
      <c r="K21" s="319" t="s">
        <v>934</v>
      </c>
      <c r="L21" s="320"/>
      <c r="M21" s="320"/>
      <c r="N21" s="320"/>
      <c r="O21" s="136">
        <v>181</v>
      </c>
      <c r="P21" s="136">
        <v>155</v>
      </c>
      <c r="Q21" s="136">
        <v>184</v>
      </c>
      <c r="R21" s="137">
        <v>184</v>
      </c>
      <c r="S21" s="136">
        <v>184</v>
      </c>
      <c r="T21" s="136">
        <v>169</v>
      </c>
      <c r="U21" s="136">
        <v>148</v>
      </c>
      <c r="V21" s="138">
        <v>184</v>
      </c>
      <c r="W21" s="113"/>
    </row>
    <row r="22" spans="1:23" customFormat="1" ht="20.100000000000001" customHeight="1" x14ac:dyDescent="0.15">
      <c r="A22" s="207" t="s">
        <v>416</v>
      </c>
      <c r="B22" s="310">
        <v>10293</v>
      </c>
      <c r="C22" s="311"/>
      <c r="D22" s="208">
        <v>3043</v>
      </c>
      <c r="E22" s="208">
        <v>15</v>
      </c>
      <c r="F22" s="208">
        <v>1387</v>
      </c>
      <c r="G22" s="208">
        <v>374</v>
      </c>
      <c r="H22" s="645">
        <v>198</v>
      </c>
      <c r="I22" s="646">
        <v>5474</v>
      </c>
      <c r="J22" s="647"/>
      <c r="K22" s="330" t="s">
        <v>935</v>
      </c>
      <c r="L22" s="331"/>
      <c r="M22" s="331"/>
      <c r="N22" s="331"/>
      <c r="O22" s="139">
        <v>28269</v>
      </c>
      <c r="P22" s="139">
        <v>13675</v>
      </c>
      <c r="Q22" s="139">
        <v>19808</v>
      </c>
      <c r="R22" s="140">
        <v>19364</v>
      </c>
      <c r="S22" s="139">
        <v>19720</v>
      </c>
      <c r="T22" s="139">
        <v>18976</v>
      </c>
      <c r="U22" s="139">
        <v>14692</v>
      </c>
      <c r="V22" s="141">
        <v>18290</v>
      </c>
      <c r="W22" s="113"/>
    </row>
    <row r="23" spans="1:23" customFormat="1" ht="20.100000000000001" customHeight="1" x14ac:dyDescent="0.15">
      <c r="A23" s="207" t="s">
        <v>417</v>
      </c>
      <c r="B23" s="310">
        <v>10091</v>
      </c>
      <c r="C23" s="311"/>
      <c r="D23" s="208">
        <v>3225</v>
      </c>
      <c r="E23" s="208">
        <v>40</v>
      </c>
      <c r="F23" s="208">
        <v>1789</v>
      </c>
      <c r="G23" s="208">
        <v>336</v>
      </c>
      <c r="H23" s="645">
        <v>185</v>
      </c>
      <c r="I23" s="646">
        <v>4701</v>
      </c>
      <c r="J23" s="647"/>
      <c r="K23" s="317" t="s">
        <v>936</v>
      </c>
      <c r="L23" s="318"/>
      <c r="M23" s="318"/>
      <c r="N23" s="318"/>
      <c r="O23" s="139">
        <v>4748</v>
      </c>
      <c r="P23" s="139">
        <v>2788</v>
      </c>
      <c r="Q23" s="139">
        <v>4515</v>
      </c>
      <c r="R23" s="140">
        <v>4252</v>
      </c>
      <c r="S23" s="139">
        <v>2590</v>
      </c>
      <c r="T23" s="139">
        <v>1857</v>
      </c>
      <c r="U23" s="139">
        <v>1209</v>
      </c>
      <c r="V23" s="141">
        <v>1302</v>
      </c>
      <c r="W23" s="109"/>
    </row>
    <row r="24" spans="1:23" customFormat="1" ht="20.100000000000001" customHeight="1" x14ac:dyDescent="0.15">
      <c r="A24" s="207" t="s">
        <v>418</v>
      </c>
      <c r="B24" s="310">
        <v>9144</v>
      </c>
      <c r="C24" s="311"/>
      <c r="D24" s="208">
        <v>2061</v>
      </c>
      <c r="E24" s="208">
        <v>23</v>
      </c>
      <c r="F24" s="208">
        <v>1984</v>
      </c>
      <c r="G24" s="208">
        <v>416</v>
      </c>
      <c r="H24" s="645">
        <v>151</v>
      </c>
      <c r="I24" s="646">
        <v>4660</v>
      </c>
      <c r="J24" s="647"/>
      <c r="K24" s="317" t="s">
        <v>572</v>
      </c>
      <c r="L24" s="318"/>
      <c r="M24" s="318"/>
      <c r="N24" s="318"/>
      <c r="O24" s="139">
        <v>2084</v>
      </c>
      <c r="P24" s="139">
        <v>2526</v>
      </c>
      <c r="Q24" s="139">
        <v>2882</v>
      </c>
      <c r="R24" s="140">
        <v>2896</v>
      </c>
      <c r="S24" s="139">
        <v>2790</v>
      </c>
      <c r="T24" s="139">
        <v>2590</v>
      </c>
      <c r="U24" s="139">
        <v>1188</v>
      </c>
      <c r="V24" s="141">
        <v>1441</v>
      </c>
      <c r="W24" s="109"/>
    </row>
    <row r="25" spans="1:23" customFormat="1" ht="20.100000000000001" customHeight="1" x14ac:dyDescent="0.15">
      <c r="A25" s="207" t="s">
        <v>419</v>
      </c>
      <c r="B25" s="310">
        <v>10711</v>
      </c>
      <c r="C25" s="311"/>
      <c r="D25" s="208">
        <v>2255</v>
      </c>
      <c r="E25" s="208">
        <v>60</v>
      </c>
      <c r="F25" s="208">
        <v>2180</v>
      </c>
      <c r="G25" s="208">
        <v>424</v>
      </c>
      <c r="H25" s="142">
        <v>188</v>
      </c>
      <c r="I25" s="143">
        <v>5792</v>
      </c>
      <c r="J25" s="647"/>
      <c r="K25" s="317" t="s">
        <v>460</v>
      </c>
      <c r="L25" s="318"/>
      <c r="M25" s="318"/>
      <c r="N25" s="318"/>
      <c r="O25" s="139">
        <v>35101</v>
      </c>
      <c r="P25" s="139">
        <v>18989</v>
      </c>
      <c r="Q25" s="139">
        <v>27205</v>
      </c>
      <c r="R25" s="140">
        <v>26512</v>
      </c>
      <c r="S25" s="139">
        <v>25100</v>
      </c>
      <c r="T25" s="139">
        <v>23423</v>
      </c>
      <c r="U25" s="139">
        <v>17089</v>
      </c>
      <c r="V25" s="141">
        <v>21033</v>
      </c>
      <c r="W25" s="109"/>
    </row>
    <row r="26" spans="1:23" customFormat="1" ht="20.100000000000001" customHeight="1" x14ac:dyDescent="0.15">
      <c r="A26" s="207" t="s">
        <v>420</v>
      </c>
      <c r="B26" s="310">
        <v>8762</v>
      </c>
      <c r="C26" s="311"/>
      <c r="D26" s="208">
        <v>1839</v>
      </c>
      <c r="E26" s="208">
        <v>127</v>
      </c>
      <c r="F26" s="208">
        <v>1675</v>
      </c>
      <c r="G26" s="208">
        <v>418</v>
      </c>
      <c r="H26" s="142">
        <v>166</v>
      </c>
      <c r="I26" s="143">
        <v>4703</v>
      </c>
      <c r="J26" s="647"/>
      <c r="K26" s="326" t="s">
        <v>937</v>
      </c>
      <c r="L26" s="321" t="s">
        <v>478</v>
      </c>
      <c r="M26" s="322"/>
      <c r="N26" s="144" t="s">
        <v>479</v>
      </c>
      <c r="O26" s="139">
        <v>24</v>
      </c>
      <c r="P26" s="139">
        <v>20</v>
      </c>
      <c r="Q26" s="139">
        <v>16</v>
      </c>
      <c r="R26" s="139">
        <v>11</v>
      </c>
      <c r="S26" s="139">
        <v>10</v>
      </c>
      <c r="T26" s="139">
        <v>8</v>
      </c>
      <c r="U26" s="139">
        <v>8</v>
      </c>
      <c r="V26" s="141">
        <v>5</v>
      </c>
      <c r="W26" s="109"/>
    </row>
    <row r="27" spans="1:23" customFormat="1" ht="20.100000000000001" customHeight="1" x14ac:dyDescent="0.15">
      <c r="A27" s="207" t="s">
        <v>938</v>
      </c>
      <c r="B27" s="310">
        <v>9116</v>
      </c>
      <c r="C27" s="311"/>
      <c r="D27" s="208">
        <v>1705</v>
      </c>
      <c r="E27" s="208">
        <v>51</v>
      </c>
      <c r="F27" s="208">
        <v>1883</v>
      </c>
      <c r="G27" s="208">
        <v>331</v>
      </c>
      <c r="H27" s="142">
        <v>119</v>
      </c>
      <c r="I27" s="143">
        <v>5146</v>
      </c>
      <c r="J27" s="647"/>
      <c r="K27" s="327"/>
      <c r="L27" s="322"/>
      <c r="M27" s="322"/>
      <c r="N27" s="144" t="s">
        <v>480</v>
      </c>
      <c r="O27" s="139">
        <v>23</v>
      </c>
      <c r="P27" s="139">
        <v>18</v>
      </c>
      <c r="Q27" s="139">
        <v>12</v>
      </c>
      <c r="R27" s="139">
        <v>10</v>
      </c>
      <c r="S27" s="139">
        <v>6</v>
      </c>
      <c r="T27" s="139">
        <v>3</v>
      </c>
      <c r="U27" s="139">
        <v>4</v>
      </c>
      <c r="V27" s="141">
        <v>4</v>
      </c>
      <c r="W27" s="109"/>
    </row>
    <row r="28" spans="1:23" customFormat="1" ht="20.100000000000001" customHeight="1" x14ac:dyDescent="0.15">
      <c r="A28" s="207" t="s">
        <v>939</v>
      </c>
      <c r="B28" s="310">
        <v>9376</v>
      </c>
      <c r="C28" s="311"/>
      <c r="D28" s="208">
        <v>1618</v>
      </c>
      <c r="E28" s="208">
        <v>17</v>
      </c>
      <c r="F28" s="208">
        <v>1752</v>
      </c>
      <c r="G28" s="208">
        <v>295</v>
      </c>
      <c r="H28" s="142">
        <v>6</v>
      </c>
      <c r="I28" s="143">
        <v>5694</v>
      </c>
      <c r="J28" s="647"/>
      <c r="K28" s="327"/>
      <c r="L28" s="321" t="s">
        <v>485</v>
      </c>
      <c r="M28" s="322"/>
      <c r="N28" s="144" t="s">
        <v>479</v>
      </c>
      <c r="O28" s="139">
        <v>143</v>
      </c>
      <c r="P28" s="139">
        <v>138</v>
      </c>
      <c r="Q28" s="139">
        <v>121</v>
      </c>
      <c r="R28" s="139">
        <v>112</v>
      </c>
      <c r="S28" s="139">
        <v>100</v>
      </c>
      <c r="T28" s="139">
        <v>264</v>
      </c>
      <c r="U28" s="139">
        <v>228</v>
      </c>
      <c r="V28" s="141">
        <v>225</v>
      </c>
      <c r="W28" s="109"/>
    </row>
    <row r="29" spans="1:23" customFormat="1" ht="20.100000000000001" customHeight="1" x14ac:dyDescent="0.15">
      <c r="A29" s="207" t="s">
        <v>940</v>
      </c>
      <c r="B29" s="310">
        <v>10883</v>
      </c>
      <c r="C29" s="311"/>
      <c r="D29" s="208">
        <v>1937</v>
      </c>
      <c r="E29" s="208">
        <v>66</v>
      </c>
      <c r="F29" s="208">
        <v>1775</v>
      </c>
      <c r="G29" s="208">
        <v>371</v>
      </c>
      <c r="H29" s="142">
        <v>15</v>
      </c>
      <c r="I29" s="143">
        <v>6734</v>
      </c>
      <c r="J29" s="647"/>
      <c r="K29" s="327"/>
      <c r="L29" s="322"/>
      <c r="M29" s="322"/>
      <c r="N29" s="144" t="s">
        <v>480</v>
      </c>
      <c r="O29" s="139">
        <v>103</v>
      </c>
      <c r="P29" s="139">
        <v>97</v>
      </c>
      <c r="Q29" s="139">
        <v>71</v>
      </c>
      <c r="R29" s="139">
        <v>67</v>
      </c>
      <c r="S29" s="139">
        <v>62</v>
      </c>
      <c r="T29" s="139">
        <v>158</v>
      </c>
      <c r="U29" s="139">
        <v>141</v>
      </c>
      <c r="V29" s="141">
        <v>144</v>
      </c>
      <c r="W29" s="109"/>
    </row>
    <row r="30" spans="1:23" customFormat="1" ht="20.100000000000001" customHeight="1" x14ac:dyDescent="0.15">
      <c r="A30" s="207" t="s">
        <v>941</v>
      </c>
      <c r="B30" s="310">
        <v>10512</v>
      </c>
      <c r="C30" s="311"/>
      <c r="D30" s="208">
        <v>1888</v>
      </c>
      <c r="E30" s="208">
        <v>45</v>
      </c>
      <c r="F30" s="208">
        <v>1545</v>
      </c>
      <c r="G30" s="208">
        <v>329</v>
      </c>
      <c r="H30" s="142">
        <v>42</v>
      </c>
      <c r="I30" s="143">
        <v>6705</v>
      </c>
      <c r="J30" s="647"/>
      <c r="K30" s="327"/>
      <c r="L30" s="321" t="s">
        <v>481</v>
      </c>
      <c r="M30" s="322"/>
      <c r="N30" s="144" t="s">
        <v>479</v>
      </c>
      <c r="O30" s="139">
        <v>65</v>
      </c>
      <c r="P30" s="139">
        <v>41</v>
      </c>
      <c r="Q30" s="139">
        <v>50</v>
      </c>
      <c r="R30" s="139">
        <v>40</v>
      </c>
      <c r="S30" s="139">
        <v>36</v>
      </c>
      <c r="T30" s="139">
        <v>0</v>
      </c>
      <c r="U30" s="139">
        <v>0</v>
      </c>
      <c r="V30" s="141">
        <v>0</v>
      </c>
      <c r="W30" s="109"/>
    </row>
    <row r="31" spans="1:23" customFormat="1" ht="20.100000000000001" customHeight="1" x14ac:dyDescent="0.15">
      <c r="A31" s="207" t="s">
        <v>631</v>
      </c>
      <c r="B31" s="310">
        <v>9846</v>
      </c>
      <c r="C31" s="311"/>
      <c r="D31" s="212">
        <v>1593</v>
      </c>
      <c r="E31" s="212">
        <v>25</v>
      </c>
      <c r="F31" s="212">
        <v>1559</v>
      </c>
      <c r="G31" s="212">
        <v>316</v>
      </c>
      <c r="H31" s="145">
        <v>39</v>
      </c>
      <c r="I31" s="146">
        <v>6353</v>
      </c>
      <c r="J31" s="647"/>
      <c r="K31" s="327"/>
      <c r="L31" s="322"/>
      <c r="M31" s="322"/>
      <c r="N31" s="144" t="s">
        <v>480</v>
      </c>
      <c r="O31" s="139">
        <v>27</v>
      </c>
      <c r="P31" s="139">
        <v>30</v>
      </c>
      <c r="Q31" s="139">
        <v>25</v>
      </c>
      <c r="R31" s="139">
        <v>19</v>
      </c>
      <c r="S31" s="139">
        <v>24</v>
      </c>
      <c r="T31" s="139">
        <v>2</v>
      </c>
      <c r="U31" s="139">
        <v>0</v>
      </c>
      <c r="V31" s="141">
        <v>0</v>
      </c>
      <c r="W31" s="109"/>
    </row>
    <row r="32" spans="1:23" customFormat="1" ht="20.100000000000001" customHeight="1" x14ac:dyDescent="0.15">
      <c r="A32" s="207" t="s">
        <v>632</v>
      </c>
      <c r="B32" s="310">
        <v>9958</v>
      </c>
      <c r="C32" s="311"/>
      <c r="D32" s="212">
        <v>1821</v>
      </c>
      <c r="E32" s="212">
        <v>42</v>
      </c>
      <c r="F32" s="212">
        <v>1633</v>
      </c>
      <c r="G32" s="212">
        <v>258</v>
      </c>
      <c r="H32" s="145">
        <v>42</v>
      </c>
      <c r="I32" s="146">
        <v>6204</v>
      </c>
      <c r="J32" s="647"/>
      <c r="K32" s="323" t="s">
        <v>482</v>
      </c>
      <c r="L32" s="324"/>
      <c r="M32" s="324"/>
      <c r="N32" s="144" t="s">
        <v>483</v>
      </c>
      <c r="O32" s="139">
        <v>1793</v>
      </c>
      <c r="P32" s="139">
        <v>703</v>
      </c>
      <c r="Q32" s="139">
        <v>1255</v>
      </c>
      <c r="R32" s="139">
        <v>937</v>
      </c>
      <c r="S32" s="139">
        <v>1187</v>
      </c>
      <c r="T32" s="139">
        <v>856</v>
      </c>
      <c r="U32" s="139">
        <v>483</v>
      </c>
      <c r="V32" s="141">
        <v>720</v>
      </c>
      <c r="W32" s="109"/>
    </row>
    <row r="33" spans="1:23" customFormat="1" ht="20.100000000000001" customHeight="1" x14ac:dyDescent="0.15">
      <c r="A33" s="207" t="s">
        <v>633</v>
      </c>
      <c r="B33" s="310">
        <v>9279</v>
      </c>
      <c r="C33" s="311"/>
      <c r="D33" s="212">
        <v>1566</v>
      </c>
      <c r="E33" s="212">
        <v>46</v>
      </c>
      <c r="F33" s="212">
        <v>1382</v>
      </c>
      <c r="G33" s="212">
        <v>182</v>
      </c>
      <c r="H33" s="145">
        <v>38</v>
      </c>
      <c r="I33" s="146">
        <v>6103</v>
      </c>
      <c r="J33" s="647"/>
      <c r="K33" s="325"/>
      <c r="L33" s="324"/>
      <c r="M33" s="324"/>
      <c r="N33" s="144" t="s">
        <v>484</v>
      </c>
      <c r="O33" s="139">
        <v>2299</v>
      </c>
      <c r="P33" s="139">
        <v>1093</v>
      </c>
      <c r="Q33" s="139">
        <v>1399</v>
      </c>
      <c r="R33" s="139">
        <v>2305</v>
      </c>
      <c r="S33" s="139">
        <v>1432</v>
      </c>
      <c r="T33" s="139">
        <v>1258</v>
      </c>
      <c r="U33" s="139">
        <v>968</v>
      </c>
      <c r="V33" s="141">
        <v>1512</v>
      </c>
      <c r="W33" s="106"/>
    </row>
    <row r="34" spans="1:23" customFormat="1" ht="20.100000000000001" customHeight="1" thickBot="1" x14ac:dyDescent="0.2">
      <c r="A34" s="211" t="s">
        <v>652</v>
      </c>
      <c r="B34" s="310">
        <v>4724</v>
      </c>
      <c r="C34" s="311"/>
      <c r="D34" s="212">
        <v>1234</v>
      </c>
      <c r="E34" s="212">
        <v>43</v>
      </c>
      <c r="F34" s="212">
        <v>1107</v>
      </c>
      <c r="G34" s="212">
        <v>113</v>
      </c>
      <c r="H34" s="145">
        <v>17</v>
      </c>
      <c r="I34" s="146">
        <v>2227</v>
      </c>
      <c r="J34" s="647"/>
      <c r="K34" s="346" t="s">
        <v>429</v>
      </c>
      <c r="L34" s="347"/>
      <c r="M34" s="347"/>
      <c r="N34" s="347"/>
      <c r="O34" s="147">
        <v>4477</v>
      </c>
      <c r="P34" s="147">
        <v>2140</v>
      </c>
      <c r="Q34" s="147">
        <v>2949</v>
      </c>
      <c r="R34" s="148">
        <v>3501</v>
      </c>
      <c r="S34" s="147">
        <v>2857</v>
      </c>
      <c r="T34" s="147">
        <v>2549</v>
      </c>
      <c r="U34" s="147">
        <v>1832</v>
      </c>
      <c r="V34" s="149">
        <v>2610</v>
      </c>
      <c r="W34" s="106"/>
    </row>
    <row r="35" spans="1:23" customFormat="1" ht="20.100000000000001" customHeight="1" x14ac:dyDescent="0.15">
      <c r="A35" s="211" t="s">
        <v>653</v>
      </c>
      <c r="B35" s="310">
        <v>5865</v>
      </c>
      <c r="C35" s="311"/>
      <c r="D35" s="212">
        <v>960</v>
      </c>
      <c r="E35" s="212">
        <v>55</v>
      </c>
      <c r="F35" s="212">
        <v>1222</v>
      </c>
      <c r="G35" s="212">
        <v>174</v>
      </c>
      <c r="H35" s="145">
        <v>19</v>
      </c>
      <c r="I35" s="146">
        <v>3454</v>
      </c>
      <c r="J35" s="647"/>
      <c r="K35" s="635" t="s">
        <v>556</v>
      </c>
      <c r="L35" s="635"/>
      <c r="M35" s="221"/>
      <c r="N35" s="221"/>
      <c r="O35" s="221"/>
      <c r="P35" s="221"/>
      <c r="Q35" s="15"/>
      <c r="R35" s="15"/>
      <c r="S35" s="15"/>
      <c r="T35" s="15"/>
      <c r="U35" s="192"/>
      <c r="V35" s="192"/>
      <c r="W35" s="106"/>
    </row>
    <row r="36" spans="1:23" customFormat="1" ht="20.100000000000001" customHeight="1" thickBot="1" x14ac:dyDescent="0.2">
      <c r="A36" s="218" t="s">
        <v>654</v>
      </c>
      <c r="B36" s="344">
        <v>5414</v>
      </c>
      <c r="C36" s="345"/>
      <c r="D36" s="375">
        <v>686</v>
      </c>
      <c r="E36" s="375">
        <v>30</v>
      </c>
      <c r="F36" s="375">
        <v>1376</v>
      </c>
      <c r="G36" s="375">
        <v>127</v>
      </c>
      <c r="H36" s="652">
        <v>27</v>
      </c>
      <c r="I36" s="653">
        <v>3195</v>
      </c>
      <c r="J36" s="647"/>
      <c r="K36" s="635" t="s">
        <v>557</v>
      </c>
      <c r="L36" s="654"/>
      <c r="M36" s="221"/>
      <c r="N36" s="221"/>
      <c r="O36" s="221"/>
      <c r="P36" s="221"/>
      <c r="Q36" s="15"/>
      <c r="R36" s="15"/>
      <c r="S36" s="15"/>
      <c r="T36" s="15"/>
      <c r="U36" s="192"/>
      <c r="V36" s="192"/>
      <c r="W36" s="106"/>
    </row>
    <row r="37" spans="1:23" customFormat="1" ht="18" customHeight="1" x14ac:dyDescent="0.15">
      <c r="A37" s="635" t="s">
        <v>551</v>
      </c>
      <c r="B37" s="635"/>
      <c r="C37" s="635"/>
      <c r="D37" s="635"/>
      <c r="E37" s="635"/>
      <c r="F37" s="635"/>
      <c r="G37" s="635"/>
      <c r="H37" s="635"/>
      <c r="I37" s="15"/>
      <c r="J37" s="15"/>
      <c r="K37" s="635"/>
      <c r="L37" s="654"/>
      <c r="M37" s="221"/>
      <c r="N37" s="221"/>
      <c r="O37" s="221"/>
      <c r="P37" s="221"/>
      <c r="Q37" s="15"/>
      <c r="R37" s="15"/>
      <c r="S37" s="15"/>
      <c r="T37" s="655"/>
      <c r="U37" s="15"/>
      <c r="V37" s="189" t="s">
        <v>942</v>
      </c>
      <c r="W37" s="106"/>
    </row>
    <row r="38" spans="1:23" customFormat="1" ht="18" customHeight="1" x14ac:dyDescent="0.15">
      <c r="A38" s="316" t="s">
        <v>552</v>
      </c>
      <c r="B38" s="316"/>
      <c r="C38" s="316"/>
      <c r="D38" s="316"/>
      <c r="E38" s="316"/>
      <c r="F38" s="316"/>
      <c r="G38" s="316"/>
      <c r="H38" s="316"/>
      <c r="I38" s="15"/>
      <c r="J38" s="15"/>
      <c r="K38" s="189"/>
      <c r="L38" s="189"/>
      <c r="M38" s="189"/>
      <c r="N38" s="15"/>
      <c r="O38" s="15"/>
      <c r="P38" s="15"/>
      <c r="Q38" s="15"/>
      <c r="R38" s="15"/>
      <c r="S38" s="15"/>
      <c r="T38" s="15"/>
      <c r="U38" s="15"/>
      <c r="V38" s="15"/>
      <c r="W38" s="106"/>
    </row>
    <row r="39" spans="1:23" customFormat="1" ht="18" customHeight="1" x14ac:dyDescent="0.15">
      <c r="A39" s="655"/>
      <c r="B39" s="635"/>
      <c r="C39" s="635"/>
      <c r="D39" s="655"/>
      <c r="E39" s="655"/>
      <c r="F39" s="655"/>
      <c r="G39" s="655"/>
      <c r="H39" s="655"/>
      <c r="I39" s="189" t="s">
        <v>942</v>
      </c>
      <c r="J39" s="189"/>
      <c r="K39" s="656"/>
      <c r="L39" s="656"/>
      <c r="M39" s="657"/>
      <c r="N39" s="657"/>
      <c r="O39" s="656"/>
      <c r="P39" s="656"/>
      <c r="Q39" s="655"/>
      <c r="R39" s="655"/>
      <c r="S39" s="655"/>
      <c r="T39" s="655"/>
      <c r="U39" s="15"/>
      <c r="V39" s="15"/>
      <c r="W39" s="106"/>
    </row>
    <row r="40" spans="1:23" ht="22.5" customHeight="1" thickBot="1" x14ac:dyDescent="0.2">
      <c r="A40" s="639" t="s">
        <v>1075</v>
      </c>
      <c r="B40" s="639"/>
      <c r="C40" s="639"/>
      <c r="D40" s="639"/>
      <c r="E40" s="639"/>
      <c r="F40" s="639"/>
      <c r="G40" s="657"/>
      <c r="H40" s="657"/>
      <c r="I40" s="657"/>
      <c r="J40" s="656"/>
      <c r="K40" s="656"/>
      <c r="L40" s="656"/>
      <c r="M40" s="657"/>
      <c r="N40" s="657"/>
      <c r="O40" s="656"/>
      <c r="P40" s="656"/>
      <c r="Q40" s="15"/>
      <c r="R40" s="15"/>
      <c r="S40" s="15"/>
      <c r="T40" s="15"/>
      <c r="U40" s="15"/>
      <c r="V40" s="15"/>
      <c r="W40" s="107"/>
    </row>
    <row r="41" spans="1:23" ht="15" customHeight="1" x14ac:dyDescent="0.15">
      <c r="A41" s="658"/>
      <c r="B41" s="659" t="s">
        <v>455</v>
      </c>
      <c r="C41" s="660" t="s">
        <v>554</v>
      </c>
      <c r="D41" s="661" t="s">
        <v>943</v>
      </c>
      <c r="E41" s="662"/>
      <c r="F41" s="659" t="s">
        <v>456</v>
      </c>
      <c r="G41" s="659" t="s">
        <v>457</v>
      </c>
      <c r="H41" s="663" t="s">
        <v>464</v>
      </c>
      <c r="I41" s="664"/>
      <c r="J41" s="659" t="s">
        <v>456</v>
      </c>
      <c r="K41" s="665" t="s">
        <v>458</v>
      </c>
      <c r="L41" s="666"/>
      <c r="M41" s="659" t="s">
        <v>459</v>
      </c>
      <c r="N41" s="660" t="s">
        <v>944</v>
      </c>
      <c r="O41" s="659" t="s">
        <v>460</v>
      </c>
      <c r="P41" s="660" t="s">
        <v>555</v>
      </c>
      <c r="Q41" s="667" t="s">
        <v>461</v>
      </c>
      <c r="R41" s="668"/>
      <c r="S41" s="668"/>
      <c r="T41" s="668"/>
      <c r="U41" s="668"/>
      <c r="V41" s="669"/>
      <c r="W41" s="107"/>
    </row>
    <row r="42" spans="1:23" ht="15" customHeight="1" x14ac:dyDescent="0.15">
      <c r="A42" s="670"/>
      <c r="B42" s="671"/>
      <c r="C42" s="671"/>
      <c r="D42" s="671" t="s">
        <v>462</v>
      </c>
      <c r="E42" s="671" t="s">
        <v>463</v>
      </c>
      <c r="F42" s="671"/>
      <c r="G42" s="671"/>
      <c r="H42" s="671" t="s">
        <v>358</v>
      </c>
      <c r="I42" s="671" t="s">
        <v>359</v>
      </c>
      <c r="J42" s="671"/>
      <c r="K42" s="672"/>
      <c r="L42" s="673"/>
      <c r="M42" s="671"/>
      <c r="N42" s="671"/>
      <c r="O42" s="671"/>
      <c r="P42" s="671"/>
      <c r="Q42" s="671" t="s">
        <v>945</v>
      </c>
      <c r="R42" s="674" t="s">
        <v>464</v>
      </c>
      <c r="S42" s="674"/>
      <c r="T42" s="671" t="s">
        <v>457</v>
      </c>
      <c r="U42" s="675" t="s">
        <v>465</v>
      </c>
      <c r="V42" s="676" t="s">
        <v>486</v>
      </c>
      <c r="W42" s="107"/>
    </row>
    <row r="43" spans="1:23" ht="15" customHeight="1" x14ac:dyDescent="0.15">
      <c r="A43" s="670"/>
      <c r="B43" s="671"/>
      <c r="C43" s="671"/>
      <c r="D43" s="671"/>
      <c r="E43" s="671"/>
      <c r="F43" s="671"/>
      <c r="G43" s="671"/>
      <c r="H43" s="671"/>
      <c r="I43" s="671"/>
      <c r="J43" s="671"/>
      <c r="K43" s="677"/>
      <c r="L43" s="678"/>
      <c r="M43" s="671"/>
      <c r="N43" s="671"/>
      <c r="O43" s="671"/>
      <c r="P43" s="671"/>
      <c r="Q43" s="671"/>
      <c r="R43" s="679" t="s">
        <v>358</v>
      </c>
      <c r="S43" s="679" t="s">
        <v>359</v>
      </c>
      <c r="T43" s="671"/>
      <c r="U43" s="675"/>
      <c r="V43" s="680"/>
      <c r="W43" s="107"/>
    </row>
    <row r="44" spans="1:23" ht="7.5" customHeight="1" x14ac:dyDescent="0.15">
      <c r="A44" s="681"/>
      <c r="B44" s="682" t="s">
        <v>466</v>
      </c>
      <c r="C44" s="682" t="s">
        <v>467</v>
      </c>
      <c r="D44" s="682" t="s">
        <v>467</v>
      </c>
      <c r="E44" s="682" t="s">
        <v>467</v>
      </c>
      <c r="F44" s="682" t="s">
        <v>467</v>
      </c>
      <c r="G44" s="682" t="s">
        <v>467</v>
      </c>
      <c r="H44" s="682" t="s">
        <v>467</v>
      </c>
      <c r="I44" s="682" t="s">
        <v>467</v>
      </c>
      <c r="J44" s="682" t="s">
        <v>467</v>
      </c>
      <c r="K44" s="683" t="s">
        <v>467</v>
      </c>
      <c r="L44" s="684"/>
      <c r="M44" s="682" t="s">
        <v>467</v>
      </c>
      <c r="N44" s="682" t="s">
        <v>467</v>
      </c>
      <c r="O44" s="682" t="s">
        <v>467</v>
      </c>
      <c r="P44" s="682" t="s">
        <v>468</v>
      </c>
      <c r="Q44" s="682" t="s">
        <v>467</v>
      </c>
      <c r="R44" s="682" t="s">
        <v>467</v>
      </c>
      <c r="S44" s="682" t="s">
        <v>467</v>
      </c>
      <c r="T44" s="682" t="s">
        <v>467</v>
      </c>
      <c r="U44" s="682" t="s">
        <v>467</v>
      </c>
      <c r="V44" s="685" t="s">
        <v>467</v>
      </c>
      <c r="W44" s="107"/>
    </row>
    <row r="45" spans="1:23" s="28" customFormat="1" ht="15" hidden="1" customHeight="1" outlineLevel="1" x14ac:dyDescent="0.15">
      <c r="A45" s="686" t="s">
        <v>469</v>
      </c>
      <c r="B45" s="129">
        <v>100</v>
      </c>
      <c r="C45" s="129">
        <v>201976</v>
      </c>
      <c r="D45" s="129">
        <v>5148</v>
      </c>
      <c r="E45" s="129">
        <v>4905</v>
      </c>
      <c r="F45" s="129">
        <v>10053</v>
      </c>
      <c r="G45" s="129">
        <v>1753</v>
      </c>
      <c r="H45" s="129">
        <v>2546</v>
      </c>
      <c r="I45" s="129">
        <v>1406</v>
      </c>
      <c r="J45" s="129">
        <v>3952</v>
      </c>
      <c r="K45" s="687">
        <v>1557</v>
      </c>
      <c r="L45" s="688"/>
      <c r="M45" s="129">
        <v>1620</v>
      </c>
      <c r="N45" s="129">
        <v>3003</v>
      </c>
      <c r="O45" s="129">
        <v>21938</v>
      </c>
      <c r="P45" s="129">
        <v>6885</v>
      </c>
      <c r="Q45" s="129">
        <v>520</v>
      </c>
      <c r="R45" s="129">
        <v>2546</v>
      </c>
      <c r="S45" s="129">
        <v>1406</v>
      </c>
      <c r="T45" s="129">
        <v>1753</v>
      </c>
      <c r="U45" s="129">
        <v>1260</v>
      </c>
      <c r="V45" s="127">
        <v>7485</v>
      </c>
      <c r="W45" s="108"/>
    </row>
    <row r="46" spans="1:23" ht="21" hidden="1" customHeight="1" outlineLevel="1" x14ac:dyDescent="0.15">
      <c r="A46" s="150" t="s">
        <v>470</v>
      </c>
      <c r="B46" s="151">
        <v>96</v>
      </c>
      <c r="C46" s="151">
        <v>237009</v>
      </c>
      <c r="D46" s="151">
        <v>5926</v>
      </c>
      <c r="E46" s="151">
        <v>6857</v>
      </c>
      <c r="F46" s="151">
        <v>12783</v>
      </c>
      <c r="G46" s="151">
        <v>1768</v>
      </c>
      <c r="H46" s="151">
        <v>2214</v>
      </c>
      <c r="I46" s="151">
        <v>1032</v>
      </c>
      <c r="J46" s="151">
        <v>3246</v>
      </c>
      <c r="K46" s="312">
        <v>1708</v>
      </c>
      <c r="L46" s="313"/>
      <c r="M46" s="151">
        <v>850</v>
      </c>
      <c r="N46" s="151">
        <v>3254</v>
      </c>
      <c r="O46" s="151">
        <v>23609</v>
      </c>
      <c r="P46" s="151">
        <v>6780</v>
      </c>
      <c r="Q46" s="151">
        <v>515</v>
      </c>
      <c r="R46" s="151">
        <v>2214</v>
      </c>
      <c r="S46" s="151">
        <v>1032</v>
      </c>
      <c r="T46" s="151">
        <v>1768</v>
      </c>
      <c r="U46" s="151">
        <v>1355</v>
      </c>
      <c r="V46" s="689">
        <v>6884</v>
      </c>
      <c r="W46" s="107"/>
    </row>
    <row r="47" spans="1:23" ht="21" hidden="1" customHeight="1" outlineLevel="1" x14ac:dyDescent="0.15">
      <c r="A47" s="150" t="s">
        <v>471</v>
      </c>
      <c r="B47" s="151">
        <v>93</v>
      </c>
      <c r="C47" s="151">
        <v>224395</v>
      </c>
      <c r="D47" s="151">
        <v>5867</v>
      </c>
      <c r="E47" s="151">
        <v>6027</v>
      </c>
      <c r="F47" s="151">
        <v>11894</v>
      </c>
      <c r="G47" s="151">
        <v>1613</v>
      </c>
      <c r="H47" s="151">
        <v>2450</v>
      </c>
      <c r="I47" s="151">
        <v>1580</v>
      </c>
      <c r="J47" s="151">
        <v>4030</v>
      </c>
      <c r="K47" s="312">
        <v>1862</v>
      </c>
      <c r="L47" s="313"/>
      <c r="M47" s="151">
        <v>588</v>
      </c>
      <c r="N47" s="151">
        <v>2655</v>
      </c>
      <c r="O47" s="151">
        <v>22642</v>
      </c>
      <c r="P47" s="151">
        <v>6690</v>
      </c>
      <c r="Q47" s="151">
        <v>405</v>
      </c>
      <c r="R47" s="151">
        <v>2450</v>
      </c>
      <c r="S47" s="151">
        <v>1580</v>
      </c>
      <c r="T47" s="151">
        <v>1613</v>
      </c>
      <c r="U47" s="151">
        <v>1387</v>
      </c>
      <c r="V47" s="689">
        <v>7435</v>
      </c>
      <c r="W47" s="107"/>
    </row>
    <row r="48" spans="1:23" ht="21" hidden="1" customHeight="1" outlineLevel="1" x14ac:dyDescent="0.15">
      <c r="A48" s="150" t="s">
        <v>472</v>
      </c>
      <c r="B48" s="151">
        <v>86</v>
      </c>
      <c r="C48" s="151">
        <v>212553</v>
      </c>
      <c r="D48" s="151">
        <v>4738</v>
      </c>
      <c r="E48" s="151">
        <v>6268</v>
      </c>
      <c r="F48" s="151">
        <v>11006</v>
      </c>
      <c r="G48" s="151">
        <v>1398</v>
      </c>
      <c r="H48" s="151">
        <v>3113</v>
      </c>
      <c r="I48" s="151">
        <v>1285</v>
      </c>
      <c r="J48" s="151">
        <v>4398</v>
      </c>
      <c r="K48" s="312">
        <v>1727</v>
      </c>
      <c r="L48" s="313"/>
      <c r="M48" s="151">
        <v>389</v>
      </c>
      <c r="N48" s="151">
        <v>1790</v>
      </c>
      <c r="O48" s="151">
        <v>20708</v>
      </c>
      <c r="P48" s="151">
        <v>5883</v>
      </c>
      <c r="Q48" s="151">
        <v>447</v>
      </c>
      <c r="R48" s="151">
        <v>3113</v>
      </c>
      <c r="S48" s="151">
        <v>1285</v>
      </c>
      <c r="T48" s="151">
        <v>1398</v>
      </c>
      <c r="U48" s="151">
        <v>1488</v>
      </c>
      <c r="V48" s="689">
        <v>7731</v>
      </c>
      <c r="W48" s="107"/>
    </row>
    <row r="49" spans="1:23" ht="21" hidden="1" customHeight="1" outlineLevel="1" x14ac:dyDescent="0.15">
      <c r="A49" s="155" t="s">
        <v>473</v>
      </c>
      <c r="B49" s="125">
        <v>82</v>
      </c>
      <c r="C49" s="125">
        <v>230135</v>
      </c>
      <c r="D49" s="125">
        <v>5188</v>
      </c>
      <c r="E49" s="125">
        <v>5059</v>
      </c>
      <c r="F49" s="125">
        <v>10247</v>
      </c>
      <c r="G49" s="125">
        <v>1544</v>
      </c>
      <c r="H49" s="125">
        <v>4530</v>
      </c>
      <c r="I49" s="125">
        <v>1194</v>
      </c>
      <c r="J49" s="125">
        <v>5724</v>
      </c>
      <c r="K49" s="690">
        <v>2211</v>
      </c>
      <c r="L49" s="691"/>
      <c r="M49" s="125">
        <v>786</v>
      </c>
      <c r="N49" s="125">
        <v>1938</v>
      </c>
      <c r="O49" s="125">
        <v>22450</v>
      </c>
      <c r="P49" s="125">
        <v>6224</v>
      </c>
      <c r="Q49" s="125">
        <v>330</v>
      </c>
      <c r="R49" s="125">
        <v>4530</v>
      </c>
      <c r="S49" s="125">
        <v>1194</v>
      </c>
      <c r="T49" s="125">
        <v>1544</v>
      </c>
      <c r="U49" s="125">
        <v>2175</v>
      </c>
      <c r="V49" s="123">
        <v>9773</v>
      </c>
      <c r="W49" s="107"/>
    </row>
    <row r="50" spans="1:23" ht="21" customHeight="1" collapsed="1" x14ac:dyDescent="0.15">
      <c r="A50" s="686" t="s">
        <v>673</v>
      </c>
      <c r="B50" s="129">
        <v>79</v>
      </c>
      <c r="C50" s="129">
        <v>209510</v>
      </c>
      <c r="D50" s="129">
        <v>4694</v>
      </c>
      <c r="E50" s="129">
        <v>5034</v>
      </c>
      <c r="F50" s="129">
        <v>9728</v>
      </c>
      <c r="G50" s="129">
        <v>1309</v>
      </c>
      <c r="H50" s="129">
        <v>3203</v>
      </c>
      <c r="I50" s="129">
        <v>1110</v>
      </c>
      <c r="J50" s="129">
        <v>4313</v>
      </c>
      <c r="K50" s="687">
        <v>1793</v>
      </c>
      <c r="L50" s="688"/>
      <c r="M50" s="129">
        <v>581</v>
      </c>
      <c r="N50" s="129">
        <v>1818</v>
      </c>
      <c r="O50" s="129">
        <v>19542</v>
      </c>
      <c r="P50" s="129">
        <v>5694</v>
      </c>
      <c r="Q50" s="129">
        <v>327</v>
      </c>
      <c r="R50" s="129">
        <v>3203</v>
      </c>
      <c r="S50" s="129">
        <v>1110</v>
      </c>
      <c r="T50" s="129">
        <v>1309</v>
      </c>
      <c r="U50" s="129">
        <v>1545</v>
      </c>
      <c r="V50" s="127">
        <v>7494</v>
      </c>
      <c r="W50" s="107"/>
    </row>
    <row r="51" spans="1:23" ht="21" customHeight="1" x14ac:dyDescent="0.15">
      <c r="A51" s="150" t="s">
        <v>474</v>
      </c>
      <c r="B51" s="151">
        <v>78</v>
      </c>
      <c r="C51" s="151">
        <v>207778</v>
      </c>
      <c r="D51" s="151">
        <v>4321</v>
      </c>
      <c r="E51" s="151">
        <v>4505</v>
      </c>
      <c r="F51" s="151">
        <v>8826</v>
      </c>
      <c r="G51" s="151">
        <v>1186</v>
      </c>
      <c r="H51" s="151">
        <v>2936</v>
      </c>
      <c r="I51" s="151">
        <v>1159</v>
      </c>
      <c r="J51" s="151">
        <v>4095</v>
      </c>
      <c r="K51" s="312">
        <v>1991</v>
      </c>
      <c r="L51" s="313"/>
      <c r="M51" s="151">
        <v>634</v>
      </c>
      <c r="N51" s="151">
        <v>1670</v>
      </c>
      <c r="O51" s="151">
        <v>17216</v>
      </c>
      <c r="P51" s="151">
        <v>5263</v>
      </c>
      <c r="Q51" s="151">
        <v>395</v>
      </c>
      <c r="R51" s="151">
        <v>2936</v>
      </c>
      <c r="S51" s="151">
        <v>1159</v>
      </c>
      <c r="T51" s="151">
        <v>1186</v>
      </c>
      <c r="U51" s="151">
        <v>1746</v>
      </c>
      <c r="V51" s="689">
        <v>7422</v>
      </c>
      <c r="W51" s="107"/>
    </row>
    <row r="52" spans="1:23" ht="21" customHeight="1" x14ac:dyDescent="0.15">
      <c r="A52" s="150" t="s">
        <v>475</v>
      </c>
      <c r="B52" s="151">
        <v>71</v>
      </c>
      <c r="C52" s="151">
        <v>194482</v>
      </c>
      <c r="D52" s="151">
        <v>4824</v>
      </c>
      <c r="E52" s="151">
        <v>5938</v>
      </c>
      <c r="F52" s="151">
        <v>10762</v>
      </c>
      <c r="G52" s="151">
        <v>684</v>
      </c>
      <c r="H52" s="151">
        <v>3179</v>
      </c>
      <c r="I52" s="151">
        <v>1046</v>
      </c>
      <c r="J52" s="151">
        <v>4225</v>
      </c>
      <c r="K52" s="312">
        <v>2609</v>
      </c>
      <c r="L52" s="313"/>
      <c r="M52" s="151">
        <v>588</v>
      </c>
      <c r="N52" s="151">
        <v>1811</v>
      </c>
      <c r="O52" s="151">
        <v>19995</v>
      </c>
      <c r="P52" s="151">
        <v>5633</v>
      </c>
      <c r="Q52" s="151">
        <v>451</v>
      </c>
      <c r="R52" s="151">
        <v>3179</v>
      </c>
      <c r="S52" s="151">
        <v>1046</v>
      </c>
      <c r="T52" s="151">
        <v>684</v>
      </c>
      <c r="U52" s="151">
        <v>1589</v>
      </c>
      <c r="V52" s="689">
        <v>6949</v>
      </c>
      <c r="W52" s="107"/>
    </row>
    <row r="53" spans="1:23" ht="21" customHeight="1" x14ac:dyDescent="0.15">
      <c r="A53" s="150" t="s">
        <v>476</v>
      </c>
      <c r="B53" s="151">
        <v>72</v>
      </c>
      <c r="C53" s="151">
        <v>199266</v>
      </c>
      <c r="D53" s="151">
        <v>4774</v>
      </c>
      <c r="E53" s="151">
        <v>4830</v>
      </c>
      <c r="F53" s="151">
        <v>9604</v>
      </c>
      <c r="G53" s="151">
        <v>585</v>
      </c>
      <c r="H53" s="151">
        <v>3140</v>
      </c>
      <c r="I53" s="151">
        <v>1107</v>
      </c>
      <c r="J53" s="151">
        <v>4247</v>
      </c>
      <c r="K53" s="312">
        <v>2146</v>
      </c>
      <c r="L53" s="313"/>
      <c r="M53" s="151">
        <v>568</v>
      </c>
      <c r="N53" s="151">
        <v>1481</v>
      </c>
      <c r="O53" s="151">
        <v>18046</v>
      </c>
      <c r="P53" s="151">
        <v>5312</v>
      </c>
      <c r="Q53" s="151">
        <v>503</v>
      </c>
      <c r="R53" s="151">
        <v>3140</v>
      </c>
      <c r="S53" s="151">
        <v>1107</v>
      </c>
      <c r="T53" s="151">
        <v>585</v>
      </c>
      <c r="U53" s="151">
        <v>1808</v>
      </c>
      <c r="V53" s="689">
        <v>7143</v>
      </c>
      <c r="W53" s="107"/>
    </row>
    <row r="54" spans="1:23" ht="21" customHeight="1" x14ac:dyDescent="0.15">
      <c r="A54" s="150" t="s">
        <v>477</v>
      </c>
      <c r="B54" s="151">
        <v>79</v>
      </c>
      <c r="C54" s="152">
        <v>197905</v>
      </c>
      <c r="D54" s="152">
        <v>4875</v>
      </c>
      <c r="E54" s="152">
        <v>4582</v>
      </c>
      <c r="F54" s="152">
        <v>9457</v>
      </c>
      <c r="G54" s="152">
        <v>644</v>
      </c>
      <c r="H54" s="152">
        <v>3088</v>
      </c>
      <c r="I54" s="152">
        <v>1071</v>
      </c>
      <c r="J54" s="152">
        <v>4159</v>
      </c>
      <c r="K54" s="314">
        <v>1755</v>
      </c>
      <c r="L54" s="315"/>
      <c r="M54" s="152">
        <v>492</v>
      </c>
      <c r="N54" s="152">
        <v>1418</v>
      </c>
      <c r="O54" s="152">
        <v>17925</v>
      </c>
      <c r="P54" s="152">
        <v>5759</v>
      </c>
      <c r="Q54" s="152">
        <v>520</v>
      </c>
      <c r="R54" s="152">
        <v>3088</v>
      </c>
      <c r="S54" s="152">
        <v>1071</v>
      </c>
      <c r="T54" s="152">
        <v>644</v>
      </c>
      <c r="U54" s="152">
        <v>2763</v>
      </c>
      <c r="V54" s="153">
        <v>8086</v>
      </c>
      <c r="W54" s="107"/>
    </row>
    <row r="55" spans="1:23" ht="21" customHeight="1" x14ac:dyDescent="0.15">
      <c r="A55" s="150" t="s">
        <v>573</v>
      </c>
      <c r="B55" s="151">
        <v>79</v>
      </c>
      <c r="C55" s="152">
        <v>192808</v>
      </c>
      <c r="D55" s="152">
        <v>4783</v>
      </c>
      <c r="E55" s="152">
        <v>4388</v>
      </c>
      <c r="F55" s="152">
        <v>9171</v>
      </c>
      <c r="G55" s="152">
        <v>613</v>
      </c>
      <c r="H55" s="152">
        <v>2863</v>
      </c>
      <c r="I55" s="152">
        <v>1230</v>
      </c>
      <c r="J55" s="152">
        <v>4093</v>
      </c>
      <c r="K55" s="314">
        <v>1745</v>
      </c>
      <c r="L55" s="315"/>
      <c r="M55" s="152">
        <v>752</v>
      </c>
      <c r="N55" s="152">
        <v>1405</v>
      </c>
      <c r="O55" s="152">
        <v>17779</v>
      </c>
      <c r="P55" s="152">
        <v>5498</v>
      </c>
      <c r="Q55" s="152">
        <v>516</v>
      </c>
      <c r="R55" s="152">
        <v>2863</v>
      </c>
      <c r="S55" s="152">
        <v>1230</v>
      </c>
      <c r="T55" s="152">
        <v>613</v>
      </c>
      <c r="U55" s="152">
        <v>1870</v>
      </c>
      <c r="V55" s="153">
        <v>7092</v>
      </c>
      <c r="W55" s="107"/>
    </row>
    <row r="56" spans="1:23" ht="21" customHeight="1" x14ac:dyDescent="0.15">
      <c r="A56" s="150" t="s">
        <v>574</v>
      </c>
      <c r="B56" s="125">
        <v>71</v>
      </c>
      <c r="C56" s="125">
        <v>199736</v>
      </c>
      <c r="D56" s="125">
        <v>4917</v>
      </c>
      <c r="E56" s="125">
        <v>4588</v>
      </c>
      <c r="F56" s="152">
        <v>9505</v>
      </c>
      <c r="G56" s="125">
        <v>746</v>
      </c>
      <c r="H56" s="125">
        <v>2730</v>
      </c>
      <c r="I56" s="125">
        <v>1362</v>
      </c>
      <c r="J56" s="152">
        <v>4092</v>
      </c>
      <c r="K56" s="312">
        <v>2411</v>
      </c>
      <c r="L56" s="313"/>
      <c r="M56" s="125">
        <v>654</v>
      </c>
      <c r="N56" s="125">
        <v>1381</v>
      </c>
      <c r="O56" s="152">
        <v>18789</v>
      </c>
      <c r="P56" s="125">
        <v>5622</v>
      </c>
      <c r="Q56" s="125">
        <v>543</v>
      </c>
      <c r="R56" s="125">
        <v>2730</v>
      </c>
      <c r="S56" s="125">
        <v>1362</v>
      </c>
      <c r="T56" s="125">
        <v>746</v>
      </c>
      <c r="U56" s="125">
        <v>1779</v>
      </c>
      <c r="V56" s="153">
        <v>7160</v>
      </c>
      <c r="W56" s="107"/>
    </row>
    <row r="57" spans="1:23" ht="21" customHeight="1" x14ac:dyDescent="0.15">
      <c r="A57" s="150" t="s">
        <v>575</v>
      </c>
      <c r="B57" s="125">
        <v>79</v>
      </c>
      <c r="C57" s="125">
        <v>197483</v>
      </c>
      <c r="D57" s="125">
        <v>5076</v>
      </c>
      <c r="E57" s="125">
        <v>4710</v>
      </c>
      <c r="F57" s="152">
        <v>9786</v>
      </c>
      <c r="G57" s="125">
        <v>337</v>
      </c>
      <c r="H57" s="125">
        <v>2519</v>
      </c>
      <c r="I57" s="125">
        <v>1003</v>
      </c>
      <c r="J57" s="152">
        <v>3522</v>
      </c>
      <c r="K57" s="312">
        <v>2358</v>
      </c>
      <c r="L57" s="313"/>
      <c r="M57" s="154">
        <v>917</v>
      </c>
      <c r="N57" s="125">
        <v>1500</v>
      </c>
      <c r="O57" s="152">
        <v>18420</v>
      </c>
      <c r="P57" s="125">
        <v>5887</v>
      </c>
      <c r="Q57" s="125">
        <v>614</v>
      </c>
      <c r="R57" s="125">
        <v>2519</v>
      </c>
      <c r="S57" s="125">
        <v>1003</v>
      </c>
      <c r="T57" s="125">
        <v>337</v>
      </c>
      <c r="U57" s="125">
        <v>1971</v>
      </c>
      <c r="V57" s="153">
        <v>6444</v>
      </c>
      <c r="W57" s="107"/>
    </row>
    <row r="58" spans="1:23" ht="21" customHeight="1" x14ac:dyDescent="0.15">
      <c r="A58" s="150" t="s">
        <v>576</v>
      </c>
      <c r="B58" s="125">
        <v>77</v>
      </c>
      <c r="C58" s="125">
        <v>223733</v>
      </c>
      <c r="D58" s="125">
        <v>5719</v>
      </c>
      <c r="E58" s="125">
        <v>5434</v>
      </c>
      <c r="F58" s="152">
        <v>11153</v>
      </c>
      <c r="G58" s="125">
        <v>500</v>
      </c>
      <c r="H58" s="125">
        <v>2474</v>
      </c>
      <c r="I58" s="125">
        <v>888</v>
      </c>
      <c r="J58" s="152">
        <v>3362</v>
      </c>
      <c r="K58" s="312">
        <v>2459</v>
      </c>
      <c r="L58" s="313"/>
      <c r="M58" s="154">
        <v>1022</v>
      </c>
      <c r="N58" s="125">
        <v>1431</v>
      </c>
      <c r="O58" s="152">
        <v>19927</v>
      </c>
      <c r="P58" s="125">
        <v>6886</v>
      </c>
      <c r="Q58" s="125">
        <v>566</v>
      </c>
      <c r="R58" s="125">
        <v>2474</v>
      </c>
      <c r="S58" s="125">
        <v>888</v>
      </c>
      <c r="T58" s="125">
        <v>500</v>
      </c>
      <c r="U58" s="125">
        <v>1973</v>
      </c>
      <c r="V58" s="153">
        <v>6401</v>
      </c>
      <c r="W58" s="107"/>
    </row>
    <row r="59" spans="1:23" ht="21" customHeight="1" x14ac:dyDescent="0.15">
      <c r="A59" s="150" t="s">
        <v>577</v>
      </c>
      <c r="B59" s="125">
        <v>78</v>
      </c>
      <c r="C59" s="125">
        <v>213833</v>
      </c>
      <c r="D59" s="125">
        <v>5247</v>
      </c>
      <c r="E59" s="125">
        <v>5041</v>
      </c>
      <c r="F59" s="152">
        <v>10288</v>
      </c>
      <c r="G59" s="125">
        <v>424</v>
      </c>
      <c r="H59" s="125">
        <v>2711</v>
      </c>
      <c r="I59" s="125">
        <v>1109</v>
      </c>
      <c r="J59" s="152">
        <v>3820</v>
      </c>
      <c r="K59" s="312">
        <v>2562</v>
      </c>
      <c r="L59" s="313"/>
      <c r="M59" s="154">
        <v>1147</v>
      </c>
      <c r="N59" s="125">
        <v>1538</v>
      </c>
      <c r="O59" s="152">
        <v>19779</v>
      </c>
      <c r="P59" s="125">
        <v>6261</v>
      </c>
      <c r="Q59" s="125">
        <v>672</v>
      </c>
      <c r="R59" s="125">
        <v>2711</v>
      </c>
      <c r="S59" s="125">
        <v>1109</v>
      </c>
      <c r="T59" s="125">
        <v>424</v>
      </c>
      <c r="U59" s="125">
        <v>1884</v>
      </c>
      <c r="V59" s="153">
        <v>6800</v>
      </c>
      <c r="W59" s="107"/>
    </row>
    <row r="60" spans="1:23" ht="21" customHeight="1" x14ac:dyDescent="0.15">
      <c r="A60" s="155" t="s">
        <v>578</v>
      </c>
      <c r="B60" s="125">
        <v>74</v>
      </c>
      <c r="C60" s="125">
        <v>194117</v>
      </c>
      <c r="D60" s="125">
        <v>5582</v>
      </c>
      <c r="E60" s="125">
        <v>4492</v>
      </c>
      <c r="F60" s="152">
        <v>10074</v>
      </c>
      <c r="G60" s="156">
        <v>488</v>
      </c>
      <c r="H60" s="125">
        <v>2644</v>
      </c>
      <c r="I60" s="125">
        <v>1274</v>
      </c>
      <c r="J60" s="152">
        <v>3918</v>
      </c>
      <c r="K60" s="312">
        <v>2486</v>
      </c>
      <c r="L60" s="313"/>
      <c r="M60" s="154">
        <v>1390</v>
      </c>
      <c r="N60" s="125">
        <v>375</v>
      </c>
      <c r="O60" s="152">
        <v>18731</v>
      </c>
      <c r="P60" s="125">
        <v>6246</v>
      </c>
      <c r="Q60" s="125">
        <v>800</v>
      </c>
      <c r="R60" s="125">
        <v>2644</v>
      </c>
      <c r="S60" s="125">
        <v>1274</v>
      </c>
      <c r="T60" s="125">
        <v>488</v>
      </c>
      <c r="U60" s="125">
        <v>1827</v>
      </c>
      <c r="V60" s="153">
        <v>7033</v>
      </c>
      <c r="W60" s="107"/>
    </row>
    <row r="61" spans="1:23" ht="21" customHeight="1" x14ac:dyDescent="0.15">
      <c r="A61" s="155" t="s">
        <v>674</v>
      </c>
      <c r="B61" s="125">
        <v>79</v>
      </c>
      <c r="C61" s="125">
        <v>171478</v>
      </c>
      <c r="D61" s="125">
        <v>4488</v>
      </c>
      <c r="E61" s="125">
        <v>3785</v>
      </c>
      <c r="F61" s="136">
        <v>8273</v>
      </c>
      <c r="G61" s="125">
        <v>362</v>
      </c>
      <c r="H61" s="125">
        <v>2283</v>
      </c>
      <c r="I61" s="125">
        <v>903</v>
      </c>
      <c r="J61" s="152">
        <v>3186</v>
      </c>
      <c r="K61" s="312">
        <v>2718</v>
      </c>
      <c r="L61" s="313"/>
      <c r="M61" s="154">
        <v>1062</v>
      </c>
      <c r="N61" s="125">
        <v>1096</v>
      </c>
      <c r="O61" s="152">
        <v>16697</v>
      </c>
      <c r="P61" s="125">
        <v>5148</v>
      </c>
      <c r="Q61" s="125">
        <v>862</v>
      </c>
      <c r="R61" s="125">
        <v>2283</v>
      </c>
      <c r="S61" s="125">
        <v>903</v>
      </c>
      <c r="T61" s="125">
        <v>362</v>
      </c>
      <c r="U61" s="125">
        <v>1499</v>
      </c>
      <c r="V61" s="153">
        <v>5909</v>
      </c>
      <c r="W61" s="107"/>
    </row>
    <row r="62" spans="1:23" ht="21" customHeight="1" x14ac:dyDescent="0.15">
      <c r="A62" s="155" t="s">
        <v>675</v>
      </c>
      <c r="B62" s="125">
        <v>61</v>
      </c>
      <c r="C62" s="125">
        <v>129818</v>
      </c>
      <c r="D62" s="125">
        <v>3216</v>
      </c>
      <c r="E62" s="125">
        <v>2743</v>
      </c>
      <c r="F62" s="152">
        <v>5959</v>
      </c>
      <c r="G62" s="125">
        <v>343</v>
      </c>
      <c r="H62" s="125">
        <v>2234</v>
      </c>
      <c r="I62" s="125">
        <v>757</v>
      </c>
      <c r="J62" s="152">
        <v>2991</v>
      </c>
      <c r="K62" s="312">
        <v>2415</v>
      </c>
      <c r="L62" s="313"/>
      <c r="M62" s="154">
        <v>924</v>
      </c>
      <c r="N62" s="125">
        <v>659</v>
      </c>
      <c r="O62" s="152">
        <v>13291</v>
      </c>
      <c r="P62" s="125">
        <v>4615</v>
      </c>
      <c r="Q62" s="125">
        <v>668</v>
      </c>
      <c r="R62" s="125">
        <v>2234</v>
      </c>
      <c r="S62" s="125">
        <v>757</v>
      </c>
      <c r="T62" s="125">
        <v>343</v>
      </c>
      <c r="U62" s="125">
        <v>1099</v>
      </c>
      <c r="V62" s="153">
        <v>5101</v>
      </c>
      <c r="W62" s="107"/>
    </row>
    <row r="63" spans="1:23" ht="21" customHeight="1" x14ac:dyDescent="0.15">
      <c r="A63" s="155" t="s">
        <v>676</v>
      </c>
      <c r="B63" s="125">
        <v>66</v>
      </c>
      <c r="C63" s="125">
        <v>134364</v>
      </c>
      <c r="D63" s="125">
        <v>3743</v>
      </c>
      <c r="E63" s="125">
        <v>2826</v>
      </c>
      <c r="F63" s="152">
        <v>6569</v>
      </c>
      <c r="G63" s="125">
        <v>300</v>
      </c>
      <c r="H63" s="125">
        <v>2124</v>
      </c>
      <c r="I63" s="125">
        <v>1030</v>
      </c>
      <c r="J63" s="152">
        <v>3154</v>
      </c>
      <c r="K63" s="312">
        <v>2296</v>
      </c>
      <c r="L63" s="313"/>
      <c r="M63" s="154">
        <v>403</v>
      </c>
      <c r="N63" s="125">
        <v>714</v>
      </c>
      <c r="O63" s="152">
        <v>13436</v>
      </c>
      <c r="P63" s="125">
        <v>5167</v>
      </c>
      <c r="Q63" s="125">
        <v>845</v>
      </c>
      <c r="R63" s="125">
        <v>2124</v>
      </c>
      <c r="S63" s="125">
        <v>1030</v>
      </c>
      <c r="T63" s="125">
        <v>300</v>
      </c>
      <c r="U63" s="125">
        <v>1363</v>
      </c>
      <c r="V63" s="153">
        <v>5662</v>
      </c>
      <c r="W63" s="107"/>
    </row>
    <row r="64" spans="1:23" ht="21" customHeight="1" x14ac:dyDescent="0.15">
      <c r="A64" s="155" t="s">
        <v>677</v>
      </c>
      <c r="B64" s="125">
        <v>78</v>
      </c>
      <c r="C64" s="125">
        <v>154749</v>
      </c>
      <c r="D64" s="125">
        <v>4498</v>
      </c>
      <c r="E64" s="125">
        <v>3147</v>
      </c>
      <c r="F64" s="152">
        <v>7645</v>
      </c>
      <c r="G64" s="125">
        <v>300</v>
      </c>
      <c r="H64" s="125">
        <v>1941</v>
      </c>
      <c r="I64" s="125">
        <v>1043</v>
      </c>
      <c r="J64" s="152">
        <v>2984</v>
      </c>
      <c r="K64" s="312">
        <v>3566</v>
      </c>
      <c r="L64" s="313"/>
      <c r="M64" s="154">
        <v>154</v>
      </c>
      <c r="N64" s="125">
        <v>917</v>
      </c>
      <c r="O64" s="152">
        <v>15566</v>
      </c>
      <c r="P64" s="125">
        <v>6346</v>
      </c>
      <c r="Q64" s="125">
        <v>746</v>
      </c>
      <c r="R64" s="125">
        <v>1941</v>
      </c>
      <c r="S64" s="125">
        <v>1043</v>
      </c>
      <c r="T64" s="125">
        <v>300</v>
      </c>
      <c r="U64" s="125">
        <v>1549</v>
      </c>
      <c r="V64" s="153">
        <v>5579</v>
      </c>
      <c r="W64" s="107"/>
    </row>
    <row r="65" spans="1:23" ht="21" customHeight="1" thickBot="1" x14ac:dyDescent="0.2">
      <c r="A65" s="157" t="s">
        <v>678</v>
      </c>
      <c r="B65" s="692">
        <v>77</v>
      </c>
      <c r="C65" s="692">
        <v>140356</v>
      </c>
      <c r="D65" s="692">
        <v>4288</v>
      </c>
      <c r="E65" s="692">
        <v>3085</v>
      </c>
      <c r="F65" s="158">
        <v>7373</v>
      </c>
      <c r="G65" s="692">
        <v>300</v>
      </c>
      <c r="H65" s="692">
        <v>1992</v>
      </c>
      <c r="I65" s="692">
        <v>1052</v>
      </c>
      <c r="J65" s="158">
        <v>3044</v>
      </c>
      <c r="K65" s="693">
        <v>3971</v>
      </c>
      <c r="L65" s="694"/>
      <c r="M65" s="158">
        <v>243</v>
      </c>
      <c r="N65" s="692">
        <v>685</v>
      </c>
      <c r="O65" s="158">
        <v>15616</v>
      </c>
      <c r="P65" s="692">
        <v>5647</v>
      </c>
      <c r="Q65" s="692">
        <v>802</v>
      </c>
      <c r="R65" s="692">
        <v>1992</v>
      </c>
      <c r="S65" s="692">
        <v>1052</v>
      </c>
      <c r="T65" s="692">
        <v>300</v>
      </c>
      <c r="U65" s="692">
        <v>1384</v>
      </c>
      <c r="V65" s="159">
        <v>5530</v>
      </c>
      <c r="W65" s="107"/>
    </row>
    <row r="66" spans="1:23" ht="18" customHeight="1" x14ac:dyDescent="0.15">
      <c r="A66" s="695" t="s">
        <v>553</v>
      </c>
      <c r="B66" s="695"/>
      <c r="C66" s="695"/>
      <c r="D66" s="695"/>
      <c r="E66" s="695"/>
      <c r="F66" s="695"/>
      <c r="G66" s="695"/>
      <c r="H66" s="695"/>
      <c r="I66" s="695"/>
      <c r="J66" s="695"/>
      <c r="K66" s="656"/>
      <c r="L66" s="656"/>
      <c r="M66" s="656"/>
      <c r="N66" s="695"/>
      <c r="O66" s="695"/>
      <c r="P66" s="695"/>
      <c r="Q66" s="656"/>
      <c r="R66" s="15"/>
      <c r="S66" s="15"/>
      <c r="T66" s="15"/>
      <c r="U66" s="15"/>
      <c r="V66" s="696" t="s">
        <v>942</v>
      </c>
      <c r="W66" s="107"/>
    </row>
    <row r="67" spans="1:23" ht="18" customHeight="1" x14ac:dyDescent="0.15">
      <c r="A67" s="656"/>
      <c r="B67" s="656"/>
      <c r="C67" s="656"/>
      <c r="D67" s="656"/>
      <c r="E67" s="656"/>
      <c r="F67" s="656"/>
      <c r="G67" s="656"/>
      <c r="H67" s="656"/>
      <c r="I67" s="696"/>
      <c r="J67" s="34"/>
      <c r="K67" s="34"/>
      <c r="L67" s="34"/>
      <c r="M67" s="656"/>
      <c r="O67" s="34"/>
      <c r="P67" s="34"/>
    </row>
  </sheetData>
  <mergeCells count="120">
    <mergeCell ref="B34:C34"/>
    <mergeCell ref="B35:C35"/>
    <mergeCell ref="B36:C36"/>
    <mergeCell ref="K22:N22"/>
    <mergeCell ref="K23:N23"/>
    <mergeCell ref="K24:N24"/>
    <mergeCell ref="K34:N34"/>
    <mergeCell ref="K5:N5"/>
    <mergeCell ref="K6:N6"/>
    <mergeCell ref="B5:C5"/>
    <mergeCell ref="B6:C6"/>
    <mergeCell ref="B10:C10"/>
    <mergeCell ref="B16:C16"/>
    <mergeCell ref="B19:C19"/>
    <mergeCell ref="B22:C22"/>
    <mergeCell ref="B23:C23"/>
    <mergeCell ref="K10:N10"/>
    <mergeCell ref="B11:C11"/>
    <mergeCell ref="K11:N11"/>
    <mergeCell ref="B12:C12"/>
    <mergeCell ref="K12:N12"/>
    <mergeCell ref="B7:C7"/>
    <mergeCell ref="K7:N7"/>
    <mergeCell ref="B8:C8"/>
    <mergeCell ref="A2:A3"/>
    <mergeCell ref="B2:C3"/>
    <mergeCell ref="D2:G2"/>
    <mergeCell ref="H2:I2"/>
    <mergeCell ref="K2:N3"/>
    <mergeCell ref="O2:O3"/>
    <mergeCell ref="V2:V3"/>
    <mergeCell ref="B4:C4"/>
    <mergeCell ref="K4:N4"/>
    <mergeCell ref="U2:U3"/>
    <mergeCell ref="P2:P3"/>
    <mergeCell ref="Q2:Q3"/>
    <mergeCell ref="R2:R3"/>
    <mergeCell ref="S2:S3"/>
    <mergeCell ref="T2:T3"/>
    <mergeCell ref="K8:N8"/>
    <mergeCell ref="B9:C9"/>
    <mergeCell ref="K9:N9"/>
    <mergeCell ref="K16:N16"/>
    <mergeCell ref="B17:C17"/>
    <mergeCell ref="K17:N17"/>
    <mergeCell ref="B18:C18"/>
    <mergeCell ref="K18:N18"/>
    <mergeCell ref="B13:C13"/>
    <mergeCell ref="K13:N13"/>
    <mergeCell ref="B14:C14"/>
    <mergeCell ref="K14:N14"/>
    <mergeCell ref="B15:C15"/>
    <mergeCell ref="K15:N15"/>
    <mergeCell ref="K19:N19"/>
    <mergeCell ref="B20:C20"/>
    <mergeCell ref="K20:N20"/>
    <mergeCell ref="B21:C21"/>
    <mergeCell ref="K21:N21"/>
    <mergeCell ref="L30:M31"/>
    <mergeCell ref="B31:C31"/>
    <mergeCell ref="B32:C32"/>
    <mergeCell ref="K32:M33"/>
    <mergeCell ref="B33:C33"/>
    <mergeCell ref="B25:C25"/>
    <mergeCell ref="K25:N25"/>
    <mergeCell ref="B26:C26"/>
    <mergeCell ref="K26:K31"/>
    <mergeCell ref="L26:M27"/>
    <mergeCell ref="B27:C27"/>
    <mergeCell ref="B28:C28"/>
    <mergeCell ref="L28:M29"/>
    <mergeCell ref="B29:C29"/>
    <mergeCell ref="B30:C30"/>
    <mergeCell ref="B24:C24"/>
    <mergeCell ref="A38:H38"/>
    <mergeCell ref="A41:A43"/>
    <mergeCell ref="B41:B43"/>
    <mergeCell ref="C41:C43"/>
    <mergeCell ref="D41:E41"/>
    <mergeCell ref="F41:F43"/>
    <mergeCell ref="G41:G43"/>
    <mergeCell ref="H41:I41"/>
    <mergeCell ref="Q41:V41"/>
    <mergeCell ref="D42:D43"/>
    <mergeCell ref="E42:E43"/>
    <mergeCell ref="H42:H43"/>
    <mergeCell ref="I42:I43"/>
    <mergeCell ref="Q42:Q43"/>
    <mergeCell ref="R42:S42"/>
    <mergeCell ref="T42:T43"/>
    <mergeCell ref="U42:U43"/>
    <mergeCell ref="V42:V43"/>
    <mergeCell ref="J41:J43"/>
    <mergeCell ref="K41:L43"/>
    <mergeCell ref="M41:M43"/>
    <mergeCell ref="N41:N43"/>
    <mergeCell ref="O41:O43"/>
    <mergeCell ref="P41:P43"/>
    <mergeCell ref="K50:L50"/>
    <mergeCell ref="K51:L51"/>
    <mergeCell ref="K52:L52"/>
    <mergeCell ref="K53:L53"/>
    <mergeCell ref="K54:L54"/>
    <mergeCell ref="K55:L55"/>
    <mergeCell ref="K44:L44"/>
    <mergeCell ref="K45:L45"/>
    <mergeCell ref="K46:L46"/>
    <mergeCell ref="K47:L47"/>
    <mergeCell ref="K48:L48"/>
    <mergeCell ref="K49:L49"/>
    <mergeCell ref="K62:L62"/>
    <mergeCell ref="K63:L63"/>
    <mergeCell ref="K64:L64"/>
    <mergeCell ref="K65:L65"/>
    <mergeCell ref="K56:L56"/>
    <mergeCell ref="K57:L57"/>
    <mergeCell ref="K58:L58"/>
    <mergeCell ref="K59:L59"/>
    <mergeCell ref="K60:L60"/>
    <mergeCell ref="K61:L61"/>
  </mergeCells>
  <phoneticPr fontId="2"/>
  <pageMargins left="0.78740157480314965" right="0.78740157480314965" top="0.59055118110236227" bottom="0.39370078740157483" header="0.31496062992125984" footer="0.31496062992125984"/>
  <pageSetup paperSize="9" scale="98" firstPageNumber="184" orientation="portrait" blackAndWhite="1" r:id="rId1"/>
  <headerFooter>
    <oddFooter>&amp;C&amp;"ＭＳ 明朝,標準"-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zoomScaleSheetLayoutView="100" workbookViewId="0">
      <selection activeCell="G35" sqref="G35"/>
    </sheetView>
  </sheetViews>
  <sheetFormatPr defaultRowHeight="13.5" outlineLevelRow="1" x14ac:dyDescent="0.15"/>
  <cols>
    <col min="1" max="1" width="10.5" style="15" customWidth="1"/>
    <col min="2" max="4" width="10.875" style="15" customWidth="1"/>
    <col min="5" max="5" width="10" style="15" customWidth="1"/>
    <col min="6" max="8" width="11.25" style="15" customWidth="1"/>
    <col min="9" max="10" width="12.5" style="15" customWidth="1"/>
    <col min="11" max="12" width="10.875" style="15" customWidth="1"/>
    <col min="13" max="13" width="7.625" style="15" customWidth="1"/>
    <col min="14" max="16" width="10.875" style="15" customWidth="1"/>
  </cols>
  <sheetData>
    <row r="1" spans="1:17" ht="22.5" customHeight="1" x14ac:dyDescent="0.15">
      <c r="A1" s="259" t="s">
        <v>1077</v>
      </c>
      <c r="B1" s="259"/>
      <c r="C1" s="259"/>
      <c r="D1" s="259"/>
      <c r="E1" s="259"/>
      <c r="F1" s="440"/>
      <c r="G1" s="440"/>
      <c r="H1" s="440"/>
      <c r="I1" s="440"/>
      <c r="J1" s="233"/>
      <c r="K1" s="233"/>
      <c r="L1" s="233"/>
      <c r="M1" s="233"/>
      <c r="N1" s="234"/>
      <c r="O1" s="234"/>
      <c r="P1" s="440"/>
    </row>
    <row r="2" spans="1:17" ht="7.5" customHeight="1" thickBot="1" x14ac:dyDescent="0.2"/>
    <row r="3" spans="1:17" ht="14.25" customHeight="1" x14ac:dyDescent="0.15">
      <c r="A3" s="593" t="s">
        <v>704</v>
      </c>
      <c r="B3" s="498" t="s">
        <v>360</v>
      </c>
      <c r="C3" s="498" t="s">
        <v>361</v>
      </c>
      <c r="D3" s="498" t="s">
        <v>362</v>
      </c>
      <c r="E3" s="498" t="s">
        <v>363</v>
      </c>
      <c r="F3" s="498" t="s">
        <v>705</v>
      </c>
      <c r="G3" s="498" t="s">
        <v>364</v>
      </c>
      <c r="H3" s="498" t="s">
        <v>706</v>
      </c>
      <c r="I3" s="498" t="s">
        <v>707</v>
      </c>
      <c r="J3" s="594" t="s">
        <v>487</v>
      </c>
      <c r="K3" s="382"/>
      <c r="L3" s="382"/>
      <c r="M3" s="382"/>
      <c r="N3" s="382"/>
      <c r="O3" s="382"/>
      <c r="P3" s="596"/>
    </row>
    <row r="4" spans="1:17" ht="14.25" customHeight="1" x14ac:dyDescent="0.15">
      <c r="A4" s="597"/>
      <c r="B4" s="504"/>
      <c r="C4" s="504"/>
      <c r="D4" s="504"/>
      <c r="E4" s="504"/>
      <c r="F4" s="504"/>
      <c r="G4" s="504"/>
      <c r="H4" s="504"/>
      <c r="I4" s="504"/>
      <c r="J4" s="697" t="s">
        <v>708</v>
      </c>
      <c r="K4" s="698" t="s">
        <v>709</v>
      </c>
      <c r="L4" s="698" t="s">
        <v>710</v>
      </c>
      <c r="M4" s="392" t="s">
        <v>711</v>
      </c>
      <c r="N4" s="394"/>
      <c r="O4" s="698" t="s">
        <v>712</v>
      </c>
      <c r="P4" s="699" t="s">
        <v>713</v>
      </c>
    </row>
    <row r="5" spans="1:17" ht="14.25" customHeight="1" x14ac:dyDescent="0.15">
      <c r="A5" s="700"/>
      <c r="B5" s="701"/>
      <c r="C5" s="701"/>
      <c r="D5" s="701"/>
      <c r="E5" s="701"/>
      <c r="F5" s="701"/>
      <c r="G5" s="701"/>
      <c r="H5" s="701"/>
      <c r="I5" s="701"/>
      <c r="J5" s="702" t="s">
        <v>714</v>
      </c>
      <c r="K5" s="701"/>
      <c r="L5" s="701"/>
      <c r="M5" s="243" t="s">
        <v>715</v>
      </c>
      <c r="N5" s="243" t="s">
        <v>716</v>
      </c>
      <c r="O5" s="701"/>
      <c r="P5" s="703"/>
    </row>
    <row r="6" spans="1:17" s="68" customFormat="1" ht="7.5" customHeight="1" x14ac:dyDescent="0.15">
      <c r="A6" s="199"/>
      <c r="B6" s="180" t="s">
        <v>717</v>
      </c>
      <c r="C6" s="180" t="s">
        <v>717</v>
      </c>
      <c r="D6" s="180" t="s">
        <v>717</v>
      </c>
      <c r="E6" s="180" t="s">
        <v>717</v>
      </c>
      <c r="F6" s="180" t="s">
        <v>717</v>
      </c>
      <c r="G6" s="180" t="s">
        <v>717</v>
      </c>
      <c r="H6" s="180" t="s">
        <v>717</v>
      </c>
      <c r="I6" s="180" t="s">
        <v>425</v>
      </c>
      <c r="J6" s="200" t="s">
        <v>425</v>
      </c>
      <c r="K6" s="180" t="s">
        <v>43</v>
      </c>
      <c r="L6" s="180" t="s">
        <v>43</v>
      </c>
      <c r="M6" s="180" t="s">
        <v>335</v>
      </c>
      <c r="N6" s="180" t="s">
        <v>43</v>
      </c>
      <c r="O6" s="180" t="s">
        <v>43</v>
      </c>
      <c r="P6" s="181" t="s">
        <v>43</v>
      </c>
      <c r="Q6" s="17"/>
    </row>
    <row r="7" spans="1:17" s="68" customFormat="1" ht="19.5" hidden="1" customHeight="1" outlineLevel="1" x14ac:dyDescent="0.15">
      <c r="A7" s="201" t="s">
        <v>718</v>
      </c>
      <c r="B7" s="202">
        <v>7403</v>
      </c>
      <c r="C7" s="202">
        <v>3160</v>
      </c>
      <c r="D7" s="202">
        <v>4696</v>
      </c>
      <c r="E7" s="202">
        <v>379</v>
      </c>
      <c r="F7" s="202">
        <v>761</v>
      </c>
      <c r="G7" s="202">
        <v>1373</v>
      </c>
      <c r="H7" s="202">
        <v>11061</v>
      </c>
      <c r="I7" s="202">
        <v>28833</v>
      </c>
      <c r="J7" s="204">
        <v>10739</v>
      </c>
      <c r="K7" s="202">
        <v>2313</v>
      </c>
      <c r="L7" s="202">
        <v>9604</v>
      </c>
      <c r="M7" s="202">
        <v>44</v>
      </c>
      <c r="N7" s="202">
        <v>4583</v>
      </c>
      <c r="O7" s="202">
        <v>4033</v>
      </c>
      <c r="P7" s="203">
        <v>31272</v>
      </c>
      <c r="Q7" s="17"/>
    </row>
    <row r="8" spans="1:17" s="68" customFormat="1" ht="19.5" hidden="1" customHeight="1" outlineLevel="1" x14ac:dyDescent="0.15">
      <c r="A8" s="207" t="s">
        <v>719</v>
      </c>
      <c r="B8" s="208">
        <v>8389</v>
      </c>
      <c r="C8" s="208">
        <v>3175</v>
      </c>
      <c r="D8" s="208">
        <v>3970</v>
      </c>
      <c r="E8" s="208">
        <v>366</v>
      </c>
      <c r="F8" s="208">
        <v>993</v>
      </c>
      <c r="G8" s="208">
        <v>2574</v>
      </c>
      <c r="H8" s="208">
        <v>8099</v>
      </c>
      <c r="I8" s="208">
        <v>27566</v>
      </c>
      <c r="J8" s="246">
        <v>10524</v>
      </c>
      <c r="K8" s="208">
        <v>1849</v>
      </c>
      <c r="L8" s="208">
        <v>7253</v>
      </c>
      <c r="M8" s="208">
        <v>32</v>
      </c>
      <c r="N8" s="208">
        <v>2731</v>
      </c>
      <c r="O8" s="208">
        <v>7814</v>
      </c>
      <c r="P8" s="209">
        <v>30171</v>
      </c>
      <c r="Q8" s="17"/>
    </row>
    <row r="9" spans="1:17" s="68" customFormat="1" ht="19.5" hidden="1" customHeight="1" outlineLevel="1" x14ac:dyDescent="0.15">
      <c r="A9" s="207" t="s">
        <v>206</v>
      </c>
      <c r="B9" s="208">
        <v>5944</v>
      </c>
      <c r="C9" s="208">
        <v>1891</v>
      </c>
      <c r="D9" s="208">
        <v>2308</v>
      </c>
      <c r="E9" s="208">
        <v>336</v>
      </c>
      <c r="F9" s="208">
        <v>574</v>
      </c>
      <c r="G9" s="208">
        <v>2196</v>
      </c>
      <c r="H9" s="208">
        <v>10403</v>
      </c>
      <c r="I9" s="208">
        <v>23652</v>
      </c>
      <c r="J9" s="246">
        <v>10708</v>
      </c>
      <c r="K9" s="208">
        <v>1429</v>
      </c>
      <c r="L9" s="208">
        <v>6651</v>
      </c>
      <c r="M9" s="208">
        <v>47</v>
      </c>
      <c r="N9" s="208">
        <v>4941</v>
      </c>
      <c r="O9" s="208">
        <v>5979</v>
      </c>
      <c r="P9" s="209">
        <v>29708</v>
      </c>
      <c r="Q9" s="17"/>
    </row>
    <row r="10" spans="1:17" s="68" customFormat="1" ht="19.5" hidden="1" customHeight="1" outlineLevel="1" x14ac:dyDescent="0.15">
      <c r="A10" s="207" t="s">
        <v>207</v>
      </c>
      <c r="B10" s="208">
        <v>6939</v>
      </c>
      <c r="C10" s="208">
        <v>2225</v>
      </c>
      <c r="D10" s="208">
        <v>2824</v>
      </c>
      <c r="E10" s="208">
        <v>305</v>
      </c>
      <c r="F10" s="208">
        <v>1250</v>
      </c>
      <c r="G10" s="208">
        <v>2762</v>
      </c>
      <c r="H10" s="208">
        <v>13060</v>
      </c>
      <c r="I10" s="208">
        <v>29365</v>
      </c>
      <c r="J10" s="246">
        <v>10836</v>
      </c>
      <c r="K10" s="208">
        <v>1353</v>
      </c>
      <c r="L10" s="208">
        <v>6899</v>
      </c>
      <c r="M10" s="208">
        <v>41</v>
      </c>
      <c r="N10" s="208">
        <v>4522</v>
      </c>
      <c r="O10" s="208">
        <v>5966</v>
      </c>
      <c r="P10" s="209">
        <v>29576</v>
      </c>
      <c r="Q10" s="17"/>
    </row>
    <row r="11" spans="1:17" s="68" customFormat="1" ht="19.5" hidden="1" customHeight="1" outlineLevel="1" x14ac:dyDescent="0.15">
      <c r="A11" s="207" t="s">
        <v>208</v>
      </c>
      <c r="B11" s="208">
        <v>6089</v>
      </c>
      <c r="C11" s="208">
        <v>3343</v>
      </c>
      <c r="D11" s="208">
        <v>5002</v>
      </c>
      <c r="E11" s="208">
        <v>334</v>
      </c>
      <c r="F11" s="208">
        <v>930</v>
      </c>
      <c r="G11" s="208">
        <v>5078</v>
      </c>
      <c r="H11" s="208">
        <v>12844</v>
      </c>
      <c r="I11" s="208">
        <v>33620</v>
      </c>
      <c r="J11" s="246">
        <v>10712</v>
      </c>
      <c r="K11" s="208">
        <v>1036</v>
      </c>
      <c r="L11" s="208">
        <v>6641</v>
      </c>
      <c r="M11" s="208">
        <v>46</v>
      </c>
      <c r="N11" s="208">
        <v>5118</v>
      </c>
      <c r="O11" s="208">
        <v>7625</v>
      </c>
      <c r="P11" s="209">
        <v>31132</v>
      </c>
      <c r="Q11" s="17"/>
    </row>
    <row r="12" spans="1:17" s="68" customFormat="1" ht="19.5" hidden="1" customHeight="1" outlineLevel="1" x14ac:dyDescent="0.15">
      <c r="A12" s="207" t="s">
        <v>209</v>
      </c>
      <c r="B12" s="208">
        <v>6332</v>
      </c>
      <c r="C12" s="208">
        <v>3040</v>
      </c>
      <c r="D12" s="208">
        <v>3246</v>
      </c>
      <c r="E12" s="208">
        <v>219</v>
      </c>
      <c r="F12" s="208">
        <v>757</v>
      </c>
      <c r="G12" s="208">
        <v>3609</v>
      </c>
      <c r="H12" s="208">
        <v>12917</v>
      </c>
      <c r="I12" s="208">
        <v>30120</v>
      </c>
      <c r="J12" s="246">
        <v>9278</v>
      </c>
      <c r="K12" s="208">
        <v>1387</v>
      </c>
      <c r="L12" s="208">
        <v>6590</v>
      </c>
      <c r="M12" s="208">
        <v>67</v>
      </c>
      <c r="N12" s="208">
        <v>4977</v>
      </c>
      <c r="O12" s="208">
        <v>8487</v>
      </c>
      <c r="P12" s="209">
        <v>30719</v>
      </c>
      <c r="Q12" s="17"/>
    </row>
    <row r="13" spans="1:17" s="68" customFormat="1" ht="19.5" hidden="1" customHeight="1" outlineLevel="1" x14ac:dyDescent="0.15">
      <c r="A13" s="207" t="s">
        <v>210</v>
      </c>
      <c r="B13" s="208">
        <v>8813</v>
      </c>
      <c r="C13" s="208">
        <v>2388</v>
      </c>
      <c r="D13" s="208">
        <v>3960</v>
      </c>
      <c r="E13" s="208">
        <v>334</v>
      </c>
      <c r="F13" s="208">
        <v>1505</v>
      </c>
      <c r="G13" s="208">
        <v>3118</v>
      </c>
      <c r="H13" s="208">
        <v>8867</v>
      </c>
      <c r="I13" s="208">
        <v>28985</v>
      </c>
      <c r="J13" s="246">
        <v>5617</v>
      </c>
      <c r="K13" s="208">
        <v>1412</v>
      </c>
      <c r="L13" s="208">
        <v>7514</v>
      </c>
      <c r="M13" s="208">
        <v>120</v>
      </c>
      <c r="N13" s="208">
        <v>9138</v>
      </c>
      <c r="O13" s="208">
        <v>8852</v>
      </c>
      <c r="P13" s="209">
        <v>32533</v>
      </c>
      <c r="Q13" s="17"/>
    </row>
    <row r="14" spans="1:17" s="68" customFormat="1" ht="19.5" hidden="1" customHeight="1" outlineLevel="1" x14ac:dyDescent="0.15">
      <c r="A14" s="207" t="s">
        <v>421</v>
      </c>
      <c r="B14" s="208">
        <v>10979</v>
      </c>
      <c r="C14" s="208">
        <v>2939</v>
      </c>
      <c r="D14" s="208">
        <v>4391</v>
      </c>
      <c r="E14" s="208">
        <v>397</v>
      </c>
      <c r="F14" s="208">
        <v>1457</v>
      </c>
      <c r="G14" s="208">
        <v>3054</v>
      </c>
      <c r="H14" s="208">
        <v>12824</v>
      </c>
      <c r="I14" s="208">
        <v>36041</v>
      </c>
      <c r="J14" s="246">
        <v>8908</v>
      </c>
      <c r="K14" s="208">
        <v>836</v>
      </c>
      <c r="L14" s="208">
        <v>5086</v>
      </c>
      <c r="M14" s="208">
        <v>73</v>
      </c>
      <c r="N14" s="208">
        <v>3553</v>
      </c>
      <c r="O14" s="208">
        <v>8231</v>
      </c>
      <c r="P14" s="209">
        <v>26614</v>
      </c>
      <c r="Q14" s="17"/>
    </row>
    <row r="15" spans="1:17" s="68" customFormat="1" ht="19.5" hidden="1" customHeight="1" outlineLevel="1" x14ac:dyDescent="0.15">
      <c r="A15" s="207" t="s">
        <v>720</v>
      </c>
      <c r="B15" s="208">
        <v>13699</v>
      </c>
      <c r="C15" s="208">
        <v>2879</v>
      </c>
      <c r="D15" s="208">
        <v>3492</v>
      </c>
      <c r="E15" s="208">
        <v>420</v>
      </c>
      <c r="F15" s="208">
        <v>1354</v>
      </c>
      <c r="G15" s="208">
        <v>2487</v>
      </c>
      <c r="H15" s="208">
        <v>12379</v>
      </c>
      <c r="I15" s="208">
        <v>36710</v>
      </c>
      <c r="J15" s="246">
        <v>8948</v>
      </c>
      <c r="K15" s="208">
        <v>1570</v>
      </c>
      <c r="L15" s="208">
        <v>8145</v>
      </c>
      <c r="M15" s="208">
        <v>84</v>
      </c>
      <c r="N15" s="208">
        <v>6826</v>
      </c>
      <c r="O15" s="208">
        <v>8275</v>
      </c>
      <c r="P15" s="209">
        <v>33764</v>
      </c>
      <c r="Q15" s="17"/>
    </row>
    <row r="16" spans="1:17" s="68" customFormat="1" ht="19.5" hidden="1" customHeight="1" outlineLevel="1" x14ac:dyDescent="0.15">
      <c r="A16" s="207" t="s">
        <v>212</v>
      </c>
      <c r="B16" s="208">
        <v>13103</v>
      </c>
      <c r="C16" s="208">
        <v>3159</v>
      </c>
      <c r="D16" s="208">
        <v>2970</v>
      </c>
      <c r="E16" s="208">
        <v>252</v>
      </c>
      <c r="F16" s="208">
        <v>875</v>
      </c>
      <c r="G16" s="208">
        <v>2281</v>
      </c>
      <c r="H16" s="208">
        <v>11341</v>
      </c>
      <c r="I16" s="208">
        <v>33981</v>
      </c>
      <c r="J16" s="246">
        <v>5455</v>
      </c>
      <c r="K16" s="208">
        <v>1630</v>
      </c>
      <c r="L16" s="208">
        <v>9611</v>
      </c>
      <c r="M16" s="208">
        <v>102</v>
      </c>
      <c r="N16" s="208">
        <v>7118</v>
      </c>
      <c r="O16" s="208">
        <v>7033</v>
      </c>
      <c r="P16" s="209">
        <v>30847</v>
      </c>
      <c r="Q16" s="17"/>
    </row>
    <row r="17" spans="1:17" s="68" customFormat="1" ht="19.5" hidden="1" customHeight="1" outlineLevel="1" x14ac:dyDescent="0.15">
      <c r="A17" s="207" t="s">
        <v>213</v>
      </c>
      <c r="B17" s="208">
        <v>15294</v>
      </c>
      <c r="C17" s="208">
        <v>4671</v>
      </c>
      <c r="D17" s="208">
        <v>4131</v>
      </c>
      <c r="E17" s="208">
        <v>161</v>
      </c>
      <c r="F17" s="208">
        <v>943</v>
      </c>
      <c r="G17" s="208">
        <v>2442</v>
      </c>
      <c r="H17" s="208">
        <v>12765</v>
      </c>
      <c r="I17" s="208">
        <v>40407</v>
      </c>
      <c r="J17" s="246">
        <v>6463</v>
      </c>
      <c r="K17" s="208">
        <v>1715</v>
      </c>
      <c r="L17" s="208">
        <v>10580</v>
      </c>
      <c r="M17" s="208">
        <v>80</v>
      </c>
      <c r="N17" s="208">
        <v>7546</v>
      </c>
      <c r="O17" s="208">
        <v>5393</v>
      </c>
      <c r="P17" s="209">
        <v>31697</v>
      </c>
      <c r="Q17" s="17"/>
    </row>
    <row r="18" spans="1:17" s="68" customFormat="1" ht="19.5" hidden="1" customHeight="1" outlineLevel="1" x14ac:dyDescent="0.15">
      <c r="A18" s="207" t="s">
        <v>214</v>
      </c>
      <c r="B18" s="208">
        <v>13565</v>
      </c>
      <c r="C18" s="208">
        <v>3919</v>
      </c>
      <c r="D18" s="208">
        <v>3816</v>
      </c>
      <c r="E18" s="208">
        <v>227</v>
      </c>
      <c r="F18" s="208">
        <v>1134</v>
      </c>
      <c r="G18" s="208">
        <v>1983</v>
      </c>
      <c r="H18" s="208">
        <v>11191</v>
      </c>
      <c r="I18" s="208">
        <v>35835</v>
      </c>
      <c r="J18" s="246">
        <v>5978</v>
      </c>
      <c r="K18" s="208">
        <v>1748</v>
      </c>
      <c r="L18" s="208">
        <v>8731</v>
      </c>
      <c r="M18" s="208">
        <v>104</v>
      </c>
      <c r="N18" s="208">
        <v>11020</v>
      </c>
      <c r="O18" s="208">
        <v>6439</v>
      </c>
      <c r="P18" s="209">
        <v>33916</v>
      </c>
      <c r="Q18" s="17"/>
    </row>
    <row r="19" spans="1:17" s="68" customFormat="1" ht="19.5" hidden="1" customHeight="1" outlineLevel="1" x14ac:dyDescent="0.15">
      <c r="A19" s="207" t="s">
        <v>215</v>
      </c>
      <c r="B19" s="208">
        <v>13961</v>
      </c>
      <c r="C19" s="208">
        <v>4316</v>
      </c>
      <c r="D19" s="208">
        <v>3886</v>
      </c>
      <c r="E19" s="208">
        <v>360</v>
      </c>
      <c r="F19" s="208">
        <v>1387</v>
      </c>
      <c r="G19" s="208">
        <v>1977</v>
      </c>
      <c r="H19" s="208">
        <v>12182</v>
      </c>
      <c r="I19" s="208">
        <v>38069</v>
      </c>
      <c r="J19" s="246">
        <v>5328</v>
      </c>
      <c r="K19" s="208">
        <v>1402</v>
      </c>
      <c r="L19" s="208">
        <v>8661</v>
      </c>
      <c r="M19" s="208">
        <v>216</v>
      </c>
      <c r="N19" s="208">
        <v>10635</v>
      </c>
      <c r="O19" s="208">
        <v>13544</v>
      </c>
      <c r="P19" s="209">
        <v>39570</v>
      </c>
      <c r="Q19" s="17"/>
    </row>
    <row r="20" spans="1:17" s="68" customFormat="1" ht="19.5" hidden="1" customHeight="1" outlineLevel="1" x14ac:dyDescent="0.15">
      <c r="A20" s="207" t="s">
        <v>216</v>
      </c>
      <c r="B20" s="208">
        <v>15175</v>
      </c>
      <c r="C20" s="208">
        <v>3723</v>
      </c>
      <c r="D20" s="208">
        <v>4162</v>
      </c>
      <c r="E20" s="208">
        <v>308</v>
      </c>
      <c r="F20" s="208">
        <v>1388</v>
      </c>
      <c r="G20" s="208">
        <v>1879</v>
      </c>
      <c r="H20" s="208">
        <v>12286</v>
      </c>
      <c r="I20" s="208">
        <v>38921</v>
      </c>
      <c r="J20" s="246">
        <v>4262</v>
      </c>
      <c r="K20" s="208">
        <v>1026</v>
      </c>
      <c r="L20" s="208">
        <v>9299</v>
      </c>
      <c r="M20" s="208">
        <v>199</v>
      </c>
      <c r="N20" s="208">
        <v>11125</v>
      </c>
      <c r="O20" s="208">
        <v>5856</v>
      </c>
      <c r="P20" s="209">
        <v>31568</v>
      </c>
      <c r="Q20" s="17"/>
    </row>
    <row r="21" spans="1:17" s="68" customFormat="1" ht="19.5" hidden="1" customHeight="1" outlineLevel="1" x14ac:dyDescent="0.15">
      <c r="A21" s="211" t="s">
        <v>217</v>
      </c>
      <c r="B21" s="212">
        <v>16068</v>
      </c>
      <c r="C21" s="212">
        <v>3315</v>
      </c>
      <c r="D21" s="212">
        <v>4250</v>
      </c>
      <c r="E21" s="212">
        <v>256</v>
      </c>
      <c r="F21" s="212">
        <v>1757</v>
      </c>
      <c r="G21" s="212">
        <v>1852</v>
      </c>
      <c r="H21" s="212">
        <v>12465</v>
      </c>
      <c r="I21" s="212">
        <v>39963</v>
      </c>
      <c r="J21" s="53">
        <v>3993</v>
      </c>
      <c r="K21" s="212">
        <v>648</v>
      </c>
      <c r="L21" s="212">
        <v>9268</v>
      </c>
      <c r="M21" s="212">
        <v>107</v>
      </c>
      <c r="N21" s="212">
        <v>8947</v>
      </c>
      <c r="O21" s="212">
        <v>6258</v>
      </c>
      <c r="P21" s="214">
        <v>29114</v>
      </c>
      <c r="Q21" s="17"/>
    </row>
    <row r="22" spans="1:17" s="69" customFormat="1" ht="15" hidden="1" customHeight="1" outlineLevel="1" x14ac:dyDescent="0.15">
      <c r="A22" s="201" t="s">
        <v>721</v>
      </c>
      <c r="B22" s="202">
        <v>18227</v>
      </c>
      <c r="C22" s="202">
        <v>2809</v>
      </c>
      <c r="D22" s="202">
        <v>3179</v>
      </c>
      <c r="E22" s="202">
        <v>177</v>
      </c>
      <c r="F22" s="202">
        <v>1015</v>
      </c>
      <c r="G22" s="202">
        <v>2085</v>
      </c>
      <c r="H22" s="202">
        <v>12231</v>
      </c>
      <c r="I22" s="202">
        <v>39723</v>
      </c>
      <c r="J22" s="204">
        <v>3201</v>
      </c>
      <c r="K22" s="202">
        <v>387</v>
      </c>
      <c r="L22" s="202">
        <v>7355</v>
      </c>
      <c r="M22" s="202">
        <v>92</v>
      </c>
      <c r="N22" s="202">
        <v>7861</v>
      </c>
      <c r="O22" s="202">
        <v>7475</v>
      </c>
      <c r="P22" s="203">
        <v>26279</v>
      </c>
      <c r="Q22" s="29"/>
    </row>
    <row r="23" spans="1:17" s="68" customFormat="1" ht="18" hidden="1" customHeight="1" outlineLevel="1" x14ac:dyDescent="0.15">
      <c r="A23" s="207" t="s">
        <v>722</v>
      </c>
      <c r="B23" s="208">
        <v>17555</v>
      </c>
      <c r="C23" s="208">
        <v>3727</v>
      </c>
      <c r="D23" s="208">
        <v>3593</v>
      </c>
      <c r="E23" s="208">
        <v>219</v>
      </c>
      <c r="F23" s="208">
        <v>1605</v>
      </c>
      <c r="G23" s="208">
        <v>2283</v>
      </c>
      <c r="H23" s="208">
        <v>14132</v>
      </c>
      <c r="I23" s="208">
        <v>43114</v>
      </c>
      <c r="J23" s="246">
        <v>3886</v>
      </c>
      <c r="K23" s="208">
        <v>717</v>
      </c>
      <c r="L23" s="208">
        <v>7397</v>
      </c>
      <c r="M23" s="208">
        <v>84</v>
      </c>
      <c r="N23" s="208">
        <v>9753</v>
      </c>
      <c r="O23" s="208">
        <v>7554</v>
      </c>
      <c r="P23" s="209">
        <v>29307</v>
      </c>
      <c r="Q23" s="17"/>
    </row>
    <row r="24" spans="1:17" s="68" customFormat="1" ht="18" hidden="1" customHeight="1" outlineLevel="1" x14ac:dyDescent="0.15">
      <c r="A24" s="207" t="s">
        <v>488</v>
      </c>
      <c r="B24" s="208">
        <v>18061</v>
      </c>
      <c r="C24" s="208">
        <v>4365</v>
      </c>
      <c r="D24" s="208">
        <v>4698</v>
      </c>
      <c r="E24" s="208">
        <v>254</v>
      </c>
      <c r="F24" s="208">
        <v>1905</v>
      </c>
      <c r="G24" s="208">
        <v>2557</v>
      </c>
      <c r="H24" s="208">
        <v>11999</v>
      </c>
      <c r="I24" s="208">
        <v>43839</v>
      </c>
      <c r="J24" s="246">
        <v>3200</v>
      </c>
      <c r="K24" s="208">
        <v>594</v>
      </c>
      <c r="L24" s="208">
        <v>7970</v>
      </c>
      <c r="M24" s="208">
        <v>221</v>
      </c>
      <c r="N24" s="208">
        <v>8322</v>
      </c>
      <c r="O24" s="208">
        <v>9262</v>
      </c>
      <c r="P24" s="209">
        <v>29348</v>
      </c>
      <c r="Q24" s="17"/>
    </row>
    <row r="25" spans="1:17" s="68" customFormat="1" ht="18" hidden="1" customHeight="1" outlineLevel="1" x14ac:dyDescent="0.15">
      <c r="A25" s="207" t="s">
        <v>489</v>
      </c>
      <c r="B25" s="208">
        <v>19621</v>
      </c>
      <c r="C25" s="208">
        <v>5004</v>
      </c>
      <c r="D25" s="208">
        <v>6244</v>
      </c>
      <c r="E25" s="208">
        <v>640</v>
      </c>
      <c r="F25" s="208">
        <v>2510</v>
      </c>
      <c r="G25" s="208">
        <v>4264</v>
      </c>
      <c r="H25" s="208">
        <v>13900</v>
      </c>
      <c r="I25" s="208">
        <v>52183</v>
      </c>
      <c r="J25" s="246">
        <v>3188</v>
      </c>
      <c r="K25" s="208">
        <v>698</v>
      </c>
      <c r="L25" s="208">
        <v>8860</v>
      </c>
      <c r="M25" s="208">
        <v>167</v>
      </c>
      <c r="N25" s="208">
        <v>5184</v>
      </c>
      <c r="O25" s="208">
        <v>8683</v>
      </c>
      <c r="P25" s="209">
        <v>26613</v>
      </c>
      <c r="Q25" s="17"/>
    </row>
    <row r="26" spans="1:17" s="68" customFormat="1" ht="18" hidden="1" customHeight="1" outlineLevel="1" x14ac:dyDescent="0.15">
      <c r="A26" s="211" t="s">
        <v>490</v>
      </c>
      <c r="B26" s="212">
        <v>11831</v>
      </c>
      <c r="C26" s="212">
        <v>2544</v>
      </c>
      <c r="D26" s="212">
        <v>2662</v>
      </c>
      <c r="E26" s="212">
        <v>235</v>
      </c>
      <c r="F26" s="212">
        <v>1070</v>
      </c>
      <c r="G26" s="212">
        <v>1299</v>
      </c>
      <c r="H26" s="212">
        <v>11468</v>
      </c>
      <c r="I26" s="212">
        <v>31109</v>
      </c>
      <c r="J26" s="53">
        <v>2105</v>
      </c>
      <c r="K26" s="212">
        <v>800</v>
      </c>
      <c r="L26" s="212">
        <v>7808</v>
      </c>
      <c r="M26" s="212">
        <v>97</v>
      </c>
      <c r="N26" s="212">
        <v>4550</v>
      </c>
      <c r="O26" s="212">
        <v>6151</v>
      </c>
      <c r="P26" s="214">
        <v>21414</v>
      </c>
      <c r="Q26" s="17"/>
    </row>
    <row r="27" spans="1:17" s="68" customFormat="1" ht="15" hidden="1" customHeight="1" outlineLevel="1" x14ac:dyDescent="0.15">
      <c r="A27" s="201" t="s">
        <v>564</v>
      </c>
      <c r="B27" s="202">
        <v>11496</v>
      </c>
      <c r="C27" s="202">
        <v>2648</v>
      </c>
      <c r="D27" s="202">
        <v>4132</v>
      </c>
      <c r="E27" s="202">
        <v>442</v>
      </c>
      <c r="F27" s="202">
        <v>863</v>
      </c>
      <c r="G27" s="202">
        <v>963</v>
      </c>
      <c r="H27" s="202">
        <v>11451</v>
      </c>
      <c r="I27" s="202">
        <v>31995</v>
      </c>
      <c r="J27" s="204">
        <v>2655</v>
      </c>
      <c r="K27" s="202">
        <v>498</v>
      </c>
      <c r="L27" s="202">
        <v>6225</v>
      </c>
      <c r="M27" s="202">
        <v>145</v>
      </c>
      <c r="N27" s="202">
        <v>6451</v>
      </c>
      <c r="O27" s="202">
        <v>10590</v>
      </c>
      <c r="P27" s="203">
        <v>26419</v>
      </c>
      <c r="Q27" s="17"/>
    </row>
    <row r="28" spans="1:17" s="68" customFormat="1" ht="18" hidden="1" customHeight="1" outlineLevel="1" x14ac:dyDescent="0.15">
      <c r="A28" s="207" t="s">
        <v>491</v>
      </c>
      <c r="B28" s="208">
        <v>10799</v>
      </c>
      <c r="C28" s="208">
        <v>2268</v>
      </c>
      <c r="D28" s="208">
        <v>3107</v>
      </c>
      <c r="E28" s="208">
        <v>178</v>
      </c>
      <c r="F28" s="208">
        <v>1188</v>
      </c>
      <c r="G28" s="208">
        <v>496</v>
      </c>
      <c r="H28" s="208">
        <v>8746</v>
      </c>
      <c r="I28" s="208">
        <v>26782</v>
      </c>
      <c r="J28" s="246">
        <v>3165</v>
      </c>
      <c r="K28" s="208">
        <v>654</v>
      </c>
      <c r="L28" s="208">
        <v>6308</v>
      </c>
      <c r="M28" s="208">
        <v>117</v>
      </c>
      <c r="N28" s="208">
        <v>5776</v>
      </c>
      <c r="O28" s="208">
        <v>9700</v>
      </c>
      <c r="P28" s="209">
        <v>25603</v>
      </c>
      <c r="Q28" s="17"/>
    </row>
    <row r="29" spans="1:17" s="68" customFormat="1" ht="18" hidden="1" customHeight="1" outlineLevel="1" x14ac:dyDescent="0.15">
      <c r="A29" s="207" t="s">
        <v>492</v>
      </c>
      <c r="B29" s="208">
        <v>8904</v>
      </c>
      <c r="C29" s="208">
        <v>2009</v>
      </c>
      <c r="D29" s="208">
        <v>2993</v>
      </c>
      <c r="E29" s="208">
        <v>196</v>
      </c>
      <c r="F29" s="208">
        <v>882</v>
      </c>
      <c r="G29" s="208">
        <v>1501</v>
      </c>
      <c r="H29" s="208">
        <v>8381</v>
      </c>
      <c r="I29" s="208">
        <v>24866</v>
      </c>
      <c r="J29" s="246">
        <v>3346</v>
      </c>
      <c r="K29" s="208">
        <v>324</v>
      </c>
      <c r="L29" s="208">
        <v>6878</v>
      </c>
      <c r="M29" s="208">
        <v>107</v>
      </c>
      <c r="N29" s="208">
        <v>3600</v>
      </c>
      <c r="O29" s="208">
        <v>8048</v>
      </c>
      <c r="P29" s="209">
        <v>22196</v>
      </c>
      <c r="Q29" s="17"/>
    </row>
    <row r="30" spans="1:17" s="68" customFormat="1" ht="18" hidden="1" customHeight="1" outlineLevel="1" x14ac:dyDescent="0.15">
      <c r="A30" s="207" t="s">
        <v>493</v>
      </c>
      <c r="B30" s="208">
        <v>3507</v>
      </c>
      <c r="C30" s="185" t="s">
        <v>294</v>
      </c>
      <c r="D30" s="185" t="s">
        <v>294</v>
      </c>
      <c r="E30" s="208">
        <v>290</v>
      </c>
      <c r="F30" s="185" t="s">
        <v>294</v>
      </c>
      <c r="G30" s="185" t="s">
        <v>294</v>
      </c>
      <c r="H30" s="208">
        <v>5477</v>
      </c>
      <c r="I30" s="208">
        <v>9274</v>
      </c>
      <c r="J30" s="246">
        <v>2063</v>
      </c>
      <c r="K30" s="208">
        <v>279</v>
      </c>
      <c r="L30" s="208">
        <v>7148</v>
      </c>
      <c r="M30" s="208">
        <v>130</v>
      </c>
      <c r="N30" s="208">
        <v>4671</v>
      </c>
      <c r="O30" s="208">
        <v>5709</v>
      </c>
      <c r="P30" s="209">
        <v>19870</v>
      </c>
      <c r="Q30" s="17"/>
    </row>
    <row r="31" spans="1:17" s="68" customFormat="1" ht="18" hidden="1" customHeight="1" outlineLevel="1" x14ac:dyDescent="0.15">
      <c r="A31" s="211" t="s">
        <v>494</v>
      </c>
      <c r="B31" s="212">
        <v>1415</v>
      </c>
      <c r="C31" s="213" t="s">
        <v>294</v>
      </c>
      <c r="D31" s="213" t="s">
        <v>294</v>
      </c>
      <c r="E31" s="212">
        <v>161</v>
      </c>
      <c r="F31" s="213" t="s">
        <v>294</v>
      </c>
      <c r="G31" s="213" t="s">
        <v>294</v>
      </c>
      <c r="H31" s="212">
        <v>5434</v>
      </c>
      <c r="I31" s="212">
        <v>7010</v>
      </c>
      <c r="J31" s="53">
        <v>968</v>
      </c>
      <c r="K31" s="212">
        <v>352</v>
      </c>
      <c r="L31" s="212">
        <v>8152</v>
      </c>
      <c r="M31" s="212">
        <v>106</v>
      </c>
      <c r="N31" s="212">
        <v>4912</v>
      </c>
      <c r="O31" s="212">
        <v>5983</v>
      </c>
      <c r="P31" s="214">
        <v>20367</v>
      </c>
      <c r="Q31" s="17"/>
    </row>
    <row r="32" spans="1:17" s="68" customFormat="1" ht="18" customHeight="1" collapsed="1" x14ac:dyDescent="0.15">
      <c r="A32" s="201" t="s">
        <v>630</v>
      </c>
      <c r="B32" s="202">
        <v>2303</v>
      </c>
      <c r="C32" s="182" t="s">
        <v>294</v>
      </c>
      <c r="D32" s="182" t="s">
        <v>294</v>
      </c>
      <c r="E32" s="202">
        <v>185</v>
      </c>
      <c r="F32" s="182" t="s">
        <v>723</v>
      </c>
      <c r="G32" s="182" t="s">
        <v>294</v>
      </c>
      <c r="H32" s="202">
        <v>6435</v>
      </c>
      <c r="I32" s="202">
        <v>8923</v>
      </c>
      <c r="J32" s="204">
        <v>976</v>
      </c>
      <c r="K32" s="202">
        <v>487</v>
      </c>
      <c r="L32" s="202">
        <v>8133</v>
      </c>
      <c r="M32" s="202">
        <v>127</v>
      </c>
      <c r="N32" s="202">
        <v>5593</v>
      </c>
      <c r="O32" s="202">
        <v>5581</v>
      </c>
      <c r="P32" s="203">
        <v>20770</v>
      </c>
      <c r="Q32" s="17"/>
    </row>
    <row r="33" spans="1:17" s="68" customFormat="1" ht="18" customHeight="1" x14ac:dyDescent="0.15">
      <c r="A33" s="207" t="s">
        <v>495</v>
      </c>
      <c r="B33" s="208">
        <v>3031</v>
      </c>
      <c r="C33" s="185" t="s">
        <v>124</v>
      </c>
      <c r="D33" s="185" t="s">
        <v>124</v>
      </c>
      <c r="E33" s="208">
        <v>68</v>
      </c>
      <c r="F33" s="185" t="s">
        <v>124</v>
      </c>
      <c r="G33" s="185" t="s">
        <v>124</v>
      </c>
      <c r="H33" s="208">
        <v>7415</v>
      </c>
      <c r="I33" s="208">
        <v>10514</v>
      </c>
      <c r="J33" s="246">
        <v>678</v>
      </c>
      <c r="K33" s="208">
        <v>394</v>
      </c>
      <c r="L33" s="208">
        <v>7944</v>
      </c>
      <c r="M33" s="208">
        <v>127</v>
      </c>
      <c r="N33" s="208">
        <v>2347</v>
      </c>
      <c r="O33" s="208">
        <v>9200</v>
      </c>
      <c r="P33" s="209">
        <v>20563</v>
      </c>
      <c r="Q33" s="17"/>
    </row>
    <row r="34" spans="1:17" s="68" customFormat="1" ht="18" customHeight="1" x14ac:dyDescent="0.15">
      <c r="A34" s="207" t="s">
        <v>496</v>
      </c>
      <c r="B34" s="208">
        <v>460</v>
      </c>
      <c r="C34" s="185" t="s">
        <v>124</v>
      </c>
      <c r="D34" s="185" t="s">
        <v>124</v>
      </c>
      <c r="E34" s="208">
        <v>38</v>
      </c>
      <c r="F34" s="185" t="s">
        <v>124</v>
      </c>
      <c r="G34" s="185" t="s">
        <v>124</v>
      </c>
      <c r="H34" s="208">
        <v>7076</v>
      </c>
      <c r="I34" s="208">
        <v>7574</v>
      </c>
      <c r="J34" s="246">
        <v>667</v>
      </c>
      <c r="K34" s="208">
        <v>120</v>
      </c>
      <c r="L34" s="208">
        <v>10158</v>
      </c>
      <c r="M34" s="208">
        <v>106</v>
      </c>
      <c r="N34" s="208">
        <v>2206</v>
      </c>
      <c r="O34" s="208">
        <v>6856</v>
      </c>
      <c r="P34" s="209">
        <v>20007</v>
      </c>
      <c r="Q34" s="17"/>
    </row>
    <row r="35" spans="1:17" s="68" customFormat="1" ht="18" customHeight="1" x14ac:dyDescent="0.15">
      <c r="A35" s="207" t="s">
        <v>497</v>
      </c>
      <c r="B35" s="208">
        <v>2454</v>
      </c>
      <c r="C35" s="185" t="s">
        <v>124</v>
      </c>
      <c r="D35" s="185" t="s">
        <v>124</v>
      </c>
      <c r="E35" s="208">
        <v>154</v>
      </c>
      <c r="F35" s="185" t="s">
        <v>124</v>
      </c>
      <c r="G35" s="185" t="s">
        <v>124</v>
      </c>
      <c r="H35" s="208">
        <v>6670</v>
      </c>
      <c r="I35" s="208">
        <v>9278</v>
      </c>
      <c r="J35" s="246">
        <v>516</v>
      </c>
      <c r="K35" s="208">
        <v>117</v>
      </c>
      <c r="L35" s="208">
        <v>9492</v>
      </c>
      <c r="M35" s="208">
        <v>106</v>
      </c>
      <c r="N35" s="208">
        <v>1413</v>
      </c>
      <c r="O35" s="208">
        <v>5572</v>
      </c>
      <c r="P35" s="209">
        <v>17110</v>
      </c>
      <c r="Q35" s="17"/>
    </row>
    <row r="36" spans="1:17" s="68" customFormat="1" ht="18" customHeight="1" x14ac:dyDescent="0.15">
      <c r="A36" s="207" t="s">
        <v>498</v>
      </c>
      <c r="B36" s="208">
        <v>989</v>
      </c>
      <c r="C36" s="185" t="s">
        <v>124</v>
      </c>
      <c r="D36" s="185" t="s">
        <v>124</v>
      </c>
      <c r="E36" s="208">
        <v>188</v>
      </c>
      <c r="F36" s="185" t="s">
        <v>124</v>
      </c>
      <c r="G36" s="185" t="s">
        <v>124</v>
      </c>
      <c r="H36" s="208">
        <v>5597</v>
      </c>
      <c r="I36" s="208">
        <v>6774</v>
      </c>
      <c r="J36" s="246">
        <v>472</v>
      </c>
      <c r="K36" s="208">
        <v>213</v>
      </c>
      <c r="L36" s="208">
        <v>9509</v>
      </c>
      <c r="M36" s="208">
        <v>112</v>
      </c>
      <c r="N36" s="208">
        <v>1242</v>
      </c>
      <c r="O36" s="208">
        <v>7322</v>
      </c>
      <c r="P36" s="209">
        <v>18758</v>
      </c>
      <c r="Q36" s="17"/>
    </row>
    <row r="37" spans="1:17" s="68" customFormat="1" ht="18" customHeight="1" x14ac:dyDescent="0.15">
      <c r="A37" s="207" t="s">
        <v>499</v>
      </c>
      <c r="B37" s="208">
        <v>1699</v>
      </c>
      <c r="C37" s="185" t="s">
        <v>124</v>
      </c>
      <c r="D37" s="185" t="s">
        <v>124</v>
      </c>
      <c r="E37" s="208">
        <v>167</v>
      </c>
      <c r="F37" s="185" t="s">
        <v>124</v>
      </c>
      <c r="G37" s="185" t="s">
        <v>124</v>
      </c>
      <c r="H37" s="208">
        <v>5451</v>
      </c>
      <c r="I37" s="208">
        <v>7317</v>
      </c>
      <c r="J37" s="246">
        <v>568</v>
      </c>
      <c r="K37" s="208">
        <v>234</v>
      </c>
      <c r="L37" s="208">
        <v>9946</v>
      </c>
      <c r="M37" s="208">
        <v>100</v>
      </c>
      <c r="N37" s="208">
        <v>542</v>
      </c>
      <c r="O37" s="208">
        <v>7597</v>
      </c>
      <c r="P37" s="209">
        <v>18887</v>
      </c>
      <c r="Q37" s="17"/>
    </row>
    <row r="38" spans="1:17" s="68" customFormat="1" ht="18" customHeight="1" x14ac:dyDescent="0.15">
      <c r="A38" s="207" t="s">
        <v>579</v>
      </c>
      <c r="B38" s="208">
        <v>541</v>
      </c>
      <c r="C38" s="185" t="s">
        <v>724</v>
      </c>
      <c r="D38" s="185" t="s">
        <v>294</v>
      </c>
      <c r="E38" s="208">
        <v>59</v>
      </c>
      <c r="F38" s="185" t="s">
        <v>294</v>
      </c>
      <c r="G38" s="185" t="s">
        <v>723</v>
      </c>
      <c r="H38" s="208">
        <v>4392</v>
      </c>
      <c r="I38" s="208">
        <v>4992</v>
      </c>
      <c r="J38" s="246">
        <v>544</v>
      </c>
      <c r="K38" s="208">
        <v>267</v>
      </c>
      <c r="L38" s="208">
        <v>10423</v>
      </c>
      <c r="M38" s="208">
        <v>68</v>
      </c>
      <c r="N38" s="208">
        <v>2208</v>
      </c>
      <c r="O38" s="208">
        <v>724</v>
      </c>
      <c r="P38" s="209">
        <v>14166</v>
      </c>
      <c r="Q38" s="17"/>
    </row>
    <row r="39" spans="1:17" s="68" customFormat="1" ht="18" customHeight="1" x14ac:dyDescent="0.15">
      <c r="A39" s="207" t="s">
        <v>580</v>
      </c>
      <c r="B39" s="212">
        <v>598</v>
      </c>
      <c r="C39" s="213" t="s">
        <v>294</v>
      </c>
      <c r="D39" s="213" t="s">
        <v>723</v>
      </c>
      <c r="E39" s="212">
        <v>73</v>
      </c>
      <c r="F39" s="213" t="s">
        <v>294</v>
      </c>
      <c r="G39" s="213" t="s">
        <v>294</v>
      </c>
      <c r="H39" s="212">
        <v>4044</v>
      </c>
      <c r="I39" s="212">
        <v>4715</v>
      </c>
      <c r="J39" s="53">
        <v>401</v>
      </c>
      <c r="K39" s="212">
        <v>226</v>
      </c>
      <c r="L39" s="212">
        <v>6396</v>
      </c>
      <c r="M39" s="212">
        <v>66</v>
      </c>
      <c r="N39" s="212">
        <v>1500</v>
      </c>
      <c r="O39" s="212">
        <v>154</v>
      </c>
      <c r="P39" s="214">
        <v>8677</v>
      </c>
      <c r="Q39" s="17"/>
    </row>
    <row r="40" spans="1:17" s="68" customFormat="1" ht="18" customHeight="1" x14ac:dyDescent="0.15">
      <c r="A40" s="207" t="s">
        <v>581</v>
      </c>
      <c r="B40" s="212">
        <v>260</v>
      </c>
      <c r="C40" s="213" t="s">
        <v>294</v>
      </c>
      <c r="D40" s="213" t="s">
        <v>294</v>
      </c>
      <c r="E40" s="212">
        <v>55</v>
      </c>
      <c r="F40" s="213" t="s">
        <v>723</v>
      </c>
      <c r="G40" s="213" t="s">
        <v>723</v>
      </c>
      <c r="H40" s="212">
        <v>3547</v>
      </c>
      <c r="I40" s="212">
        <v>3862</v>
      </c>
      <c r="J40" s="53">
        <v>1094</v>
      </c>
      <c r="K40" s="212">
        <v>483</v>
      </c>
      <c r="L40" s="212">
        <v>9217</v>
      </c>
      <c r="M40" s="212">
        <v>117</v>
      </c>
      <c r="N40" s="212">
        <v>2730</v>
      </c>
      <c r="O40" s="212">
        <v>708</v>
      </c>
      <c r="P40" s="214">
        <v>14232</v>
      </c>
      <c r="Q40" s="17"/>
    </row>
    <row r="41" spans="1:17" s="68" customFormat="1" ht="18" customHeight="1" x14ac:dyDescent="0.15">
      <c r="A41" s="207" t="s">
        <v>582</v>
      </c>
      <c r="B41" s="212">
        <v>562</v>
      </c>
      <c r="C41" s="213" t="s">
        <v>294</v>
      </c>
      <c r="D41" s="213" t="s">
        <v>723</v>
      </c>
      <c r="E41" s="212">
        <v>39</v>
      </c>
      <c r="F41" s="213" t="s">
        <v>294</v>
      </c>
      <c r="G41" s="213" t="s">
        <v>294</v>
      </c>
      <c r="H41" s="212">
        <v>3269</v>
      </c>
      <c r="I41" s="212">
        <v>3870</v>
      </c>
      <c r="J41" s="53">
        <v>1882</v>
      </c>
      <c r="K41" s="212">
        <v>910</v>
      </c>
      <c r="L41" s="212">
        <v>9220</v>
      </c>
      <c r="M41" s="212">
        <v>118</v>
      </c>
      <c r="N41" s="212">
        <v>2467</v>
      </c>
      <c r="O41" s="212">
        <v>3204</v>
      </c>
      <c r="P41" s="214">
        <v>17683</v>
      </c>
      <c r="Q41" s="17"/>
    </row>
    <row r="42" spans="1:17" s="68" customFormat="1" ht="18" customHeight="1" x14ac:dyDescent="0.15">
      <c r="A42" s="211" t="s">
        <v>680</v>
      </c>
      <c r="B42" s="212">
        <v>710</v>
      </c>
      <c r="C42" s="213" t="s">
        <v>124</v>
      </c>
      <c r="D42" s="213" t="s">
        <v>124</v>
      </c>
      <c r="E42" s="212">
        <v>32</v>
      </c>
      <c r="F42" s="213" t="s">
        <v>124</v>
      </c>
      <c r="G42" s="213" t="s">
        <v>124</v>
      </c>
      <c r="H42" s="212">
        <v>3031</v>
      </c>
      <c r="I42" s="212">
        <v>3773</v>
      </c>
      <c r="J42" s="53">
        <v>1884</v>
      </c>
      <c r="K42" s="212">
        <v>848</v>
      </c>
      <c r="L42" s="212">
        <v>9491</v>
      </c>
      <c r="M42" s="212">
        <v>121</v>
      </c>
      <c r="N42" s="212">
        <v>2734</v>
      </c>
      <c r="O42" s="212">
        <v>1801</v>
      </c>
      <c r="P42" s="214">
        <v>16758</v>
      </c>
      <c r="Q42" s="17"/>
    </row>
    <row r="43" spans="1:17" s="68" customFormat="1" ht="18" customHeight="1" x14ac:dyDescent="0.15">
      <c r="A43" s="211" t="s">
        <v>681</v>
      </c>
      <c r="B43" s="212">
        <v>584</v>
      </c>
      <c r="C43" s="213" t="s">
        <v>294</v>
      </c>
      <c r="D43" s="213" t="s">
        <v>124</v>
      </c>
      <c r="E43" s="212">
        <v>65</v>
      </c>
      <c r="F43" s="213" t="s">
        <v>124</v>
      </c>
      <c r="G43" s="213" t="s">
        <v>124</v>
      </c>
      <c r="H43" s="212">
        <v>2589</v>
      </c>
      <c r="I43" s="212">
        <f>+H43+E43+B43</f>
        <v>3238</v>
      </c>
      <c r="J43" s="53">
        <v>3535</v>
      </c>
      <c r="K43" s="212">
        <v>807</v>
      </c>
      <c r="L43" s="212">
        <v>10025</v>
      </c>
      <c r="M43" s="212">
        <v>129</v>
      </c>
      <c r="N43" s="212">
        <v>3825</v>
      </c>
      <c r="O43" s="212">
        <v>1346</v>
      </c>
      <c r="P43" s="214">
        <f>+J43+K43+L43+N43+O43</f>
        <v>19538</v>
      </c>
      <c r="Q43" s="17"/>
    </row>
    <row r="44" spans="1:17" s="68" customFormat="1" ht="18" customHeight="1" x14ac:dyDescent="0.15">
      <c r="A44" s="211" t="s">
        <v>682</v>
      </c>
      <c r="B44" s="212">
        <v>656</v>
      </c>
      <c r="C44" s="213" t="s">
        <v>723</v>
      </c>
      <c r="D44" s="213" t="s">
        <v>124</v>
      </c>
      <c r="E44" s="212">
        <v>39</v>
      </c>
      <c r="F44" s="213" t="s">
        <v>124</v>
      </c>
      <c r="G44" s="213" t="s">
        <v>124</v>
      </c>
      <c r="H44" s="212">
        <v>2791</v>
      </c>
      <c r="I44" s="212">
        <f t="shared" ref="I44:I47" si="0">+H44+E44+B44</f>
        <v>3486</v>
      </c>
      <c r="J44" s="53">
        <v>3614</v>
      </c>
      <c r="K44" s="212">
        <v>239</v>
      </c>
      <c r="L44" s="212">
        <v>8615</v>
      </c>
      <c r="M44" s="212">
        <v>72</v>
      </c>
      <c r="N44" s="212">
        <v>2131</v>
      </c>
      <c r="O44" s="212">
        <v>894</v>
      </c>
      <c r="P44" s="214">
        <f t="shared" ref="P44:P47" si="1">+J44+K44+L44+N44+O44</f>
        <v>15493</v>
      </c>
      <c r="Q44" s="17"/>
    </row>
    <row r="45" spans="1:17" s="68" customFormat="1" ht="18" customHeight="1" x14ac:dyDescent="0.15">
      <c r="A45" s="211" t="s">
        <v>652</v>
      </c>
      <c r="B45" s="212">
        <v>28</v>
      </c>
      <c r="C45" s="213" t="s">
        <v>723</v>
      </c>
      <c r="D45" s="213" t="s">
        <v>124</v>
      </c>
      <c r="E45" s="212">
        <v>0</v>
      </c>
      <c r="F45" s="213" t="s">
        <v>124</v>
      </c>
      <c r="G45" s="213" t="s">
        <v>124</v>
      </c>
      <c r="H45" s="212">
        <v>2297</v>
      </c>
      <c r="I45" s="212">
        <f t="shared" si="0"/>
        <v>2325</v>
      </c>
      <c r="J45" s="53">
        <v>867</v>
      </c>
      <c r="K45" s="212">
        <v>463</v>
      </c>
      <c r="L45" s="212">
        <v>6081</v>
      </c>
      <c r="M45" s="212">
        <v>12</v>
      </c>
      <c r="N45" s="212">
        <v>176</v>
      </c>
      <c r="O45" s="212">
        <v>0</v>
      </c>
      <c r="P45" s="214">
        <f t="shared" si="1"/>
        <v>7587</v>
      </c>
      <c r="Q45" s="17"/>
    </row>
    <row r="46" spans="1:17" s="68" customFormat="1" ht="18" customHeight="1" x14ac:dyDescent="0.15">
      <c r="A46" s="211" t="s">
        <v>653</v>
      </c>
      <c r="B46" s="212">
        <v>55</v>
      </c>
      <c r="C46" s="213" t="s">
        <v>294</v>
      </c>
      <c r="D46" s="213" t="s">
        <v>124</v>
      </c>
      <c r="E46" s="212">
        <v>0</v>
      </c>
      <c r="F46" s="213" t="s">
        <v>124</v>
      </c>
      <c r="G46" s="213" t="s">
        <v>124</v>
      </c>
      <c r="H46" s="212">
        <v>1730</v>
      </c>
      <c r="I46" s="212">
        <f t="shared" si="0"/>
        <v>1785</v>
      </c>
      <c r="J46" s="53">
        <v>473</v>
      </c>
      <c r="K46" s="212">
        <v>296</v>
      </c>
      <c r="L46" s="212">
        <v>4021</v>
      </c>
      <c r="M46" s="212">
        <v>1</v>
      </c>
      <c r="N46" s="212">
        <v>52</v>
      </c>
      <c r="O46" s="212">
        <v>0</v>
      </c>
      <c r="P46" s="214">
        <f t="shared" si="1"/>
        <v>4842</v>
      </c>
      <c r="Q46" s="17"/>
    </row>
    <row r="47" spans="1:17" s="68" customFormat="1" ht="18" customHeight="1" thickBot="1" x14ac:dyDescent="0.2">
      <c r="A47" s="218" t="s">
        <v>654</v>
      </c>
      <c r="B47" s="375">
        <v>146</v>
      </c>
      <c r="C47" s="376" t="s">
        <v>294</v>
      </c>
      <c r="D47" s="376" t="s">
        <v>294</v>
      </c>
      <c r="E47" s="375">
        <v>11</v>
      </c>
      <c r="F47" s="376" t="s">
        <v>294</v>
      </c>
      <c r="G47" s="376" t="s">
        <v>723</v>
      </c>
      <c r="H47" s="375">
        <v>1961</v>
      </c>
      <c r="I47" s="375">
        <f t="shared" si="0"/>
        <v>2118</v>
      </c>
      <c r="J47" s="247">
        <v>516</v>
      </c>
      <c r="K47" s="375">
        <v>172</v>
      </c>
      <c r="L47" s="375">
        <v>6039</v>
      </c>
      <c r="M47" s="375">
        <v>24</v>
      </c>
      <c r="N47" s="375">
        <v>415</v>
      </c>
      <c r="O47" s="375">
        <v>124</v>
      </c>
      <c r="P47" s="386">
        <f t="shared" si="1"/>
        <v>7266</v>
      </c>
      <c r="Q47" s="17"/>
    </row>
    <row r="48" spans="1:17" ht="16.5" customHeight="1" x14ac:dyDescent="0.15">
      <c r="A48" s="704" t="s">
        <v>725</v>
      </c>
      <c r="B48" s="704"/>
      <c r="C48" s="704"/>
      <c r="D48" s="704"/>
      <c r="E48" s="704"/>
      <c r="F48" s="704"/>
      <c r="G48" s="704"/>
      <c r="H48" s="704"/>
      <c r="I48" s="704"/>
      <c r="J48" s="705"/>
      <c r="K48" s="705"/>
      <c r="L48" s="705"/>
      <c r="M48" s="705"/>
      <c r="N48" s="705"/>
      <c r="O48" s="705"/>
      <c r="P48" s="705"/>
    </row>
    <row r="49" spans="1:16" ht="16.5" hidden="1" customHeight="1" x14ac:dyDescent="0.15">
      <c r="A49" s="706" t="s">
        <v>726</v>
      </c>
      <c r="B49" s="706"/>
      <c r="C49" s="706"/>
      <c r="D49" s="706"/>
      <c r="E49" s="706"/>
      <c r="F49" s="706"/>
      <c r="G49" s="706"/>
      <c r="H49" s="706"/>
      <c r="I49" s="706"/>
    </row>
    <row r="50" spans="1:16" ht="16.5" customHeight="1" x14ac:dyDescent="0.15">
      <c r="A50" s="706" t="s">
        <v>913</v>
      </c>
      <c r="B50" s="706"/>
      <c r="C50" s="706"/>
      <c r="D50" s="706"/>
      <c r="E50" s="706"/>
      <c r="F50" s="706"/>
      <c r="G50" s="706"/>
      <c r="H50" s="706"/>
      <c r="I50" s="706" t="s">
        <v>914</v>
      </c>
      <c r="P50" s="388" t="s">
        <v>699</v>
      </c>
    </row>
    <row r="51" spans="1:16" ht="16.5" customHeight="1" x14ac:dyDescent="0.15">
      <c r="A51" s="706" t="s">
        <v>727</v>
      </c>
      <c r="B51" s="706"/>
      <c r="C51" s="706"/>
      <c r="D51" s="706"/>
      <c r="E51" s="706"/>
      <c r="F51" s="706"/>
      <c r="G51" s="706"/>
      <c r="H51" s="706"/>
      <c r="I51" s="706"/>
      <c r="P51" s="388"/>
    </row>
    <row r="52" spans="1:16" ht="25.5" customHeight="1" x14ac:dyDescent="0.15">
      <c r="A52" s="459" t="s">
        <v>1078</v>
      </c>
      <c r="B52" s="459"/>
      <c r="C52" s="459"/>
      <c r="D52" s="459"/>
      <c r="E52" s="459"/>
    </row>
    <row r="53" spans="1:16" ht="7.5" customHeight="1" thickBot="1" x14ac:dyDescent="0.2">
      <c r="A53" s="440"/>
      <c r="B53" s="440"/>
      <c r="C53" s="440"/>
      <c r="D53" s="440"/>
      <c r="E53" s="440"/>
    </row>
    <row r="54" spans="1:16" ht="14.25" customHeight="1" x14ac:dyDescent="0.15">
      <c r="A54" s="707"/>
      <c r="B54" s="361" t="s">
        <v>501</v>
      </c>
      <c r="C54" s="361" t="s">
        <v>502</v>
      </c>
      <c r="D54" s="498" t="s">
        <v>509</v>
      </c>
      <c r="E54" s="361" t="s">
        <v>503</v>
      </c>
      <c r="F54" s="361" t="s">
        <v>504</v>
      </c>
      <c r="G54" s="361" t="s">
        <v>505</v>
      </c>
      <c r="H54" s="708" t="s">
        <v>506</v>
      </c>
      <c r="I54" s="708" t="s">
        <v>365</v>
      </c>
      <c r="J54" s="498" t="s">
        <v>534</v>
      </c>
      <c r="K54" s="709"/>
    </row>
    <row r="55" spans="1:16" ht="19.5" customHeight="1" x14ac:dyDescent="0.15">
      <c r="A55" s="364" t="s">
        <v>500</v>
      </c>
      <c r="B55" s="698"/>
      <c r="C55" s="698"/>
      <c r="D55" s="504"/>
      <c r="E55" s="698"/>
      <c r="F55" s="698"/>
      <c r="G55" s="698"/>
      <c r="H55" s="710" t="s">
        <v>507</v>
      </c>
      <c r="I55" s="710" t="s">
        <v>508</v>
      </c>
      <c r="J55" s="504"/>
      <c r="K55" s="711" t="s">
        <v>367</v>
      </c>
    </row>
    <row r="56" spans="1:16" x14ac:dyDescent="0.15">
      <c r="A56" s="712"/>
      <c r="B56" s="713" t="s">
        <v>537</v>
      </c>
      <c r="C56" s="713" t="s">
        <v>538</v>
      </c>
      <c r="D56" s="713" t="s">
        <v>539</v>
      </c>
      <c r="E56" s="713" t="s">
        <v>540</v>
      </c>
      <c r="F56" s="713" t="s">
        <v>541</v>
      </c>
      <c r="G56" s="713" t="s">
        <v>542</v>
      </c>
      <c r="H56" s="244" t="s">
        <v>543</v>
      </c>
      <c r="I56" s="244" t="s">
        <v>544</v>
      </c>
      <c r="J56" s="244" t="s">
        <v>545</v>
      </c>
      <c r="K56" s="714"/>
    </row>
    <row r="57" spans="1:16" ht="8.25" customHeight="1" x14ac:dyDescent="0.15">
      <c r="A57" s="199"/>
      <c r="B57" s="180" t="s">
        <v>368</v>
      </c>
      <c r="C57" s="180" t="s">
        <v>368</v>
      </c>
      <c r="D57" s="180" t="s">
        <v>369</v>
      </c>
      <c r="E57" s="180" t="s">
        <v>2</v>
      </c>
      <c r="F57" s="180" t="s">
        <v>2</v>
      </c>
      <c r="G57" s="180" t="s">
        <v>2</v>
      </c>
      <c r="H57" s="180" t="s">
        <v>2</v>
      </c>
      <c r="I57" s="180" t="s">
        <v>2</v>
      </c>
      <c r="J57" s="180" t="s">
        <v>2</v>
      </c>
      <c r="K57" s="181" t="s">
        <v>2</v>
      </c>
    </row>
    <row r="58" spans="1:16" ht="15.75" hidden="1" customHeight="1" outlineLevel="1" x14ac:dyDescent="0.15">
      <c r="A58" s="201" t="s">
        <v>510</v>
      </c>
      <c r="B58" s="202" t="s">
        <v>370</v>
      </c>
      <c r="C58" s="202" t="s">
        <v>370</v>
      </c>
      <c r="D58" s="202">
        <v>19382</v>
      </c>
      <c r="E58" s="202" t="s">
        <v>370</v>
      </c>
      <c r="F58" s="202" t="s">
        <v>370</v>
      </c>
      <c r="G58" s="202" t="s">
        <v>370</v>
      </c>
      <c r="H58" s="202" t="s">
        <v>370</v>
      </c>
      <c r="I58" s="202" t="s">
        <v>370</v>
      </c>
      <c r="J58" s="202" t="s">
        <v>124</v>
      </c>
      <c r="K58" s="203">
        <v>19382</v>
      </c>
      <c r="L58" s="647"/>
    </row>
    <row r="59" spans="1:16" ht="15.75" hidden="1" customHeight="1" outlineLevel="1" x14ac:dyDescent="0.15">
      <c r="A59" s="201" t="s">
        <v>511</v>
      </c>
      <c r="B59" s="202">
        <v>11430</v>
      </c>
      <c r="C59" s="202">
        <v>3205</v>
      </c>
      <c r="D59" s="202">
        <v>13814</v>
      </c>
      <c r="E59" s="202" t="s">
        <v>370</v>
      </c>
      <c r="F59" s="202" t="s">
        <v>728</v>
      </c>
      <c r="G59" s="202" t="s">
        <v>370</v>
      </c>
      <c r="H59" s="202" t="s">
        <v>370</v>
      </c>
      <c r="I59" s="202" t="s">
        <v>370</v>
      </c>
      <c r="J59" s="202" t="s">
        <v>124</v>
      </c>
      <c r="K59" s="203">
        <v>39879</v>
      </c>
      <c r="L59" s="647"/>
    </row>
    <row r="60" spans="1:16" ht="15.75" hidden="1" customHeight="1" outlineLevel="1" x14ac:dyDescent="0.15">
      <c r="A60" s="201" t="s">
        <v>512</v>
      </c>
      <c r="B60" s="202">
        <v>15612</v>
      </c>
      <c r="C60" s="202">
        <v>33088</v>
      </c>
      <c r="D60" s="202">
        <v>32721</v>
      </c>
      <c r="E60" s="202">
        <v>1129</v>
      </c>
      <c r="F60" s="202" t="s">
        <v>370</v>
      </c>
      <c r="G60" s="202" t="s">
        <v>370</v>
      </c>
      <c r="H60" s="202" t="s">
        <v>370</v>
      </c>
      <c r="I60" s="202" t="s">
        <v>370</v>
      </c>
      <c r="J60" s="202" t="s">
        <v>124</v>
      </c>
      <c r="K60" s="203">
        <v>98162</v>
      </c>
      <c r="L60" s="647"/>
    </row>
    <row r="61" spans="1:16" ht="15.75" hidden="1" customHeight="1" outlineLevel="1" x14ac:dyDescent="0.15">
      <c r="A61" s="201" t="s">
        <v>513</v>
      </c>
      <c r="B61" s="202">
        <v>15696</v>
      </c>
      <c r="C61" s="202">
        <v>21598</v>
      </c>
      <c r="D61" s="202">
        <v>21270</v>
      </c>
      <c r="E61" s="202">
        <v>8065</v>
      </c>
      <c r="F61" s="202" t="s">
        <v>370</v>
      </c>
      <c r="G61" s="202">
        <v>2500</v>
      </c>
      <c r="H61" s="202">
        <v>300</v>
      </c>
      <c r="I61" s="202" t="s">
        <v>366</v>
      </c>
      <c r="J61" s="202" t="s">
        <v>124</v>
      </c>
      <c r="K61" s="203">
        <v>85125</v>
      </c>
      <c r="L61" s="647"/>
    </row>
    <row r="62" spans="1:16" ht="15.75" hidden="1" customHeight="1" outlineLevel="1" x14ac:dyDescent="0.15">
      <c r="A62" s="201" t="s">
        <v>514</v>
      </c>
      <c r="B62" s="202">
        <v>16865</v>
      </c>
      <c r="C62" s="202">
        <v>21928</v>
      </c>
      <c r="D62" s="202">
        <v>20447</v>
      </c>
      <c r="E62" s="202">
        <v>6634</v>
      </c>
      <c r="F62" s="202">
        <v>10548</v>
      </c>
      <c r="G62" s="202">
        <v>3000</v>
      </c>
      <c r="H62" s="202">
        <v>500</v>
      </c>
      <c r="I62" s="202" t="s">
        <v>366</v>
      </c>
      <c r="J62" s="202" t="s">
        <v>124</v>
      </c>
      <c r="K62" s="203">
        <v>96787</v>
      </c>
      <c r="L62" s="647"/>
    </row>
    <row r="63" spans="1:16" ht="15.75" hidden="1" customHeight="1" outlineLevel="1" x14ac:dyDescent="0.15">
      <c r="A63" s="201" t="s">
        <v>515</v>
      </c>
      <c r="B63" s="202">
        <v>14939</v>
      </c>
      <c r="C63" s="202">
        <v>16432</v>
      </c>
      <c r="D63" s="202">
        <v>14833</v>
      </c>
      <c r="E63" s="202">
        <v>6533</v>
      </c>
      <c r="F63" s="202">
        <v>22924</v>
      </c>
      <c r="G63" s="202">
        <v>12589</v>
      </c>
      <c r="H63" s="202">
        <v>670</v>
      </c>
      <c r="I63" s="202">
        <v>1347</v>
      </c>
      <c r="J63" s="202" t="s">
        <v>124</v>
      </c>
      <c r="K63" s="203">
        <f t="shared" ref="K63:K77" si="2">SUM(B63:I63)</f>
        <v>90267</v>
      </c>
      <c r="L63" s="647"/>
    </row>
    <row r="64" spans="1:16" ht="15.75" hidden="1" customHeight="1" outlineLevel="1" x14ac:dyDescent="0.15">
      <c r="A64" s="201" t="s">
        <v>516</v>
      </c>
      <c r="B64" s="202">
        <v>15779</v>
      </c>
      <c r="C64" s="202">
        <v>17528</v>
      </c>
      <c r="D64" s="202">
        <v>16132</v>
      </c>
      <c r="E64" s="202">
        <v>8687</v>
      </c>
      <c r="F64" s="202">
        <v>48131</v>
      </c>
      <c r="G64" s="202">
        <v>37718</v>
      </c>
      <c r="H64" s="202">
        <v>415</v>
      </c>
      <c r="I64" s="202">
        <v>5380</v>
      </c>
      <c r="J64" s="202" t="s">
        <v>124</v>
      </c>
      <c r="K64" s="203">
        <f t="shared" si="2"/>
        <v>149770</v>
      </c>
      <c r="L64" s="647"/>
    </row>
    <row r="65" spans="1:12" ht="15.75" hidden="1" customHeight="1" outlineLevel="1" x14ac:dyDescent="0.15">
      <c r="A65" s="201" t="s">
        <v>517</v>
      </c>
      <c r="B65" s="202">
        <v>15562</v>
      </c>
      <c r="C65" s="202">
        <v>16611</v>
      </c>
      <c r="D65" s="202">
        <v>15651</v>
      </c>
      <c r="E65" s="202">
        <v>7398</v>
      </c>
      <c r="F65" s="202">
        <v>51497</v>
      </c>
      <c r="G65" s="202">
        <v>41943</v>
      </c>
      <c r="H65" s="202">
        <v>452</v>
      </c>
      <c r="I65" s="202">
        <v>5217</v>
      </c>
      <c r="J65" s="202" t="s">
        <v>124</v>
      </c>
      <c r="K65" s="203">
        <f t="shared" si="2"/>
        <v>154331</v>
      </c>
      <c r="L65" s="647"/>
    </row>
    <row r="66" spans="1:12" ht="15.75" hidden="1" customHeight="1" outlineLevel="1" x14ac:dyDescent="0.15">
      <c r="A66" s="201" t="s">
        <v>518</v>
      </c>
      <c r="B66" s="202">
        <v>12948</v>
      </c>
      <c r="C66" s="202">
        <v>12870</v>
      </c>
      <c r="D66" s="202">
        <v>12237</v>
      </c>
      <c r="E66" s="202">
        <v>14611</v>
      </c>
      <c r="F66" s="202">
        <v>45863</v>
      </c>
      <c r="G66" s="202">
        <v>41029</v>
      </c>
      <c r="H66" s="202">
        <v>548</v>
      </c>
      <c r="I66" s="202">
        <v>5407</v>
      </c>
      <c r="J66" s="202" t="s">
        <v>124</v>
      </c>
      <c r="K66" s="203">
        <f t="shared" si="2"/>
        <v>145513</v>
      </c>
      <c r="L66" s="647"/>
    </row>
    <row r="67" spans="1:12" ht="15.75" hidden="1" customHeight="1" outlineLevel="1" x14ac:dyDescent="0.15">
      <c r="A67" s="201" t="s">
        <v>519</v>
      </c>
      <c r="B67" s="202">
        <v>11795</v>
      </c>
      <c r="C67" s="202">
        <v>12279</v>
      </c>
      <c r="D67" s="202">
        <v>11729</v>
      </c>
      <c r="E67" s="202">
        <v>18326</v>
      </c>
      <c r="F67" s="202">
        <v>44684</v>
      </c>
      <c r="G67" s="202">
        <v>48123</v>
      </c>
      <c r="H67" s="202">
        <v>566</v>
      </c>
      <c r="I67" s="202">
        <v>6358</v>
      </c>
      <c r="J67" s="202" t="s">
        <v>124</v>
      </c>
      <c r="K67" s="203">
        <f t="shared" si="2"/>
        <v>153860</v>
      </c>
      <c r="L67" s="647"/>
    </row>
    <row r="68" spans="1:12" ht="15.75" hidden="1" customHeight="1" outlineLevel="1" x14ac:dyDescent="0.15">
      <c r="A68" s="201" t="s">
        <v>520</v>
      </c>
      <c r="B68" s="202">
        <v>11854</v>
      </c>
      <c r="C68" s="202">
        <v>10436</v>
      </c>
      <c r="D68" s="202">
        <v>9778</v>
      </c>
      <c r="E68" s="202">
        <v>22146</v>
      </c>
      <c r="F68" s="202">
        <v>33061</v>
      </c>
      <c r="G68" s="202">
        <v>41758</v>
      </c>
      <c r="H68" s="202">
        <v>301</v>
      </c>
      <c r="I68" s="202">
        <v>5908</v>
      </c>
      <c r="J68" s="202" t="s">
        <v>124</v>
      </c>
      <c r="K68" s="203">
        <f t="shared" si="2"/>
        <v>135242</v>
      </c>
      <c r="L68" s="647"/>
    </row>
    <row r="69" spans="1:12" ht="15" hidden="1" customHeight="1" outlineLevel="1" x14ac:dyDescent="0.15">
      <c r="A69" s="201" t="s">
        <v>533</v>
      </c>
      <c r="B69" s="202">
        <v>10313</v>
      </c>
      <c r="C69" s="202">
        <v>8885</v>
      </c>
      <c r="D69" s="202">
        <v>8838</v>
      </c>
      <c r="E69" s="202">
        <v>19284</v>
      </c>
      <c r="F69" s="202">
        <v>37562</v>
      </c>
      <c r="G69" s="202">
        <v>45300</v>
      </c>
      <c r="H69" s="202">
        <v>465</v>
      </c>
      <c r="I69" s="202">
        <v>5976</v>
      </c>
      <c r="J69" s="182" t="s">
        <v>124</v>
      </c>
      <c r="K69" s="203">
        <f t="shared" si="2"/>
        <v>136623</v>
      </c>
      <c r="L69" s="647"/>
    </row>
    <row r="70" spans="1:12" ht="18" hidden="1" customHeight="1" outlineLevel="1" x14ac:dyDescent="0.15">
      <c r="A70" s="201" t="s">
        <v>521</v>
      </c>
      <c r="B70" s="202">
        <v>8678</v>
      </c>
      <c r="C70" s="202">
        <v>7064</v>
      </c>
      <c r="D70" s="202">
        <v>7033</v>
      </c>
      <c r="E70" s="202">
        <v>13715</v>
      </c>
      <c r="F70" s="202">
        <v>36150</v>
      </c>
      <c r="G70" s="202">
        <v>41991</v>
      </c>
      <c r="H70" s="202">
        <v>423</v>
      </c>
      <c r="I70" s="202">
        <v>11082</v>
      </c>
      <c r="J70" s="182" t="s">
        <v>124</v>
      </c>
      <c r="K70" s="203">
        <f t="shared" si="2"/>
        <v>126136</v>
      </c>
      <c r="L70" s="647"/>
    </row>
    <row r="71" spans="1:12" ht="18" hidden="1" customHeight="1" outlineLevel="1" x14ac:dyDescent="0.15">
      <c r="A71" s="201" t="s">
        <v>522</v>
      </c>
      <c r="B71" s="202">
        <v>8470</v>
      </c>
      <c r="C71" s="202">
        <v>7516</v>
      </c>
      <c r="D71" s="202">
        <v>6963</v>
      </c>
      <c r="E71" s="202">
        <v>7087</v>
      </c>
      <c r="F71" s="202">
        <v>33258</v>
      </c>
      <c r="G71" s="202">
        <v>37437</v>
      </c>
      <c r="H71" s="202">
        <v>550</v>
      </c>
      <c r="I71" s="202">
        <v>12146</v>
      </c>
      <c r="J71" s="182" t="s">
        <v>124</v>
      </c>
      <c r="K71" s="203">
        <f t="shared" si="2"/>
        <v>113427</v>
      </c>
      <c r="L71" s="647"/>
    </row>
    <row r="72" spans="1:12" ht="18" hidden="1" customHeight="1" outlineLevel="1" x14ac:dyDescent="0.15">
      <c r="A72" s="201" t="s">
        <v>523</v>
      </c>
      <c r="B72" s="202">
        <v>8397</v>
      </c>
      <c r="C72" s="202">
        <v>8122</v>
      </c>
      <c r="D72" s="202">
        <v>6882</v>
      </c>
      <c r="E72" s="202">
        <v>624</v>
      </c>
      <c r="F72" s="202">
        <v>27191</v>
      </c>
      <c r="G72" s="202">
        <v>33354</v>
      </c>
      <c r="H72" s="202">
        <v>579</v>
      </c>
      <c r="I72" s="202">
        <v>11690</v>
      </c>
      <c r="J72" s="182" t="s">
        <v>124</v>
      </c>
      <c r="K72" s="203">
        <f t="shared" si="2"/>
        <v>96839</v>
      </c>
      <c r="L72" s="647"/>
    </row>
    <row r="73" spans="1:12" ht="18" hidden="1" customHeight="1" outlineLevel="1" x14ac:dyDescent="0.15">
      <c r="A73" s="211" t="s">
        <v>524</v>
      </c>
      <c r="B73" s="212">
        <v>8106</v>
      </c>
      <c r="C73" s="212">
        <v>6067</v>
      </c>
      <c r="D73" s="212">
        <v>12531</v>
      </c>
      <c r="E73" s="212">
        <v>885</v>
      </c>
      <c r="F73" s="212">
        <v>25904</v>
      </c>
      <c r="G73" s="212">
        <v>47716</v>
      </c>
      <c r="H73" s="212">
        <v>666</v>
      </c>
      <c r="I73" s="212">
        <v>11414</v>
      </c>
      <c r="J73" s="213" t="s">
        <v>124</v>
      </c>
      <c r="K73" s="214">
        <f t="shared" si="2"/>
        <v>113289</v>
      </c>
      <c r="L73" s="647"/>
    </row>
    <row r="74" spans="1:12" ht="18" hidden="1" customHeight="1" outlineLevel="1" x14ac:dyDescent="0.15">
      <c r="A74" s="201" t="s">
        <v>583</v>
      </c>
      <c r="B74" s="202">
        <v>8620</v>
      </c>
      <c r="C74" s="202">
        <v>3958</v>
      </c>
      <c r="D74" s="202">
        <v>13883</v>
      </c>
      <c r="E74" s="202">
        <v>752</v>
      </c>
      <c r="F74" s="202">
        <v>27440</v>
      </c>
      <c r="G74" s="202">
        <v>44811</v>
      </c>
      <c r="H74" s="202">
        <v>903</v>
      </c>
      <c r="I74" s="202">
        <v>12491</v>
      </c>
      <c r="J74" s="182" t="s">
        <v>124</v>
      </c>
      <c r="K74" s="203">
        <f t="shared" si="2"/>
        <v>112858</v>
      </c>
      <c r="L74" s="647"/>
    </row>
    <row r="75" spans="1:12" ht="18" hidden="1" customHeight="1" outlineLevel="1" x14ac:dyDescent="0.15">
      <c r="A75" s="201" t="s">
        <v>525</v>
      </c>
      <c r="B75" s="202">
        <v>8554</v>
      </c>
      <c r="C75" s="202">
        <v>5770</v>
      </c>
      <c r="D75" s="202">
        <v>16256</v>
      </c>
      <c r="E75" s="202">
        <v>1225</v>
      </c>
      <c r="F75" s="202">
        <v>30323</v>
      </c>
      <c r="G75" s="202">
        <v>45157</v>
      </c>
      <c r="H75" s="202">
        <v>997</v>
      </c>
      <c r="I75" s="202">
        <v>13810</v>
      </c>
      <c r="J75" s="182" t="s">
        <v>124</v>
      </c>
      <c r="K75" s="203">
        <f t="shared" si="2"/>
        <v>122092</v>
      </c>
      <c r="L75" s="647"/>
    </row>
    <row r="76" spans="1:12" ht="18" hidden="1" customHeight="1" outlineLevel="1" x14ac:dyDescent="0.15">
      <c r="A76" s="201" t="s">
        <v>526</v>
      </c>
      <c r="B76" s="202">
        <v>7534</v>
      </c>
      <c r="C76" s="202">
        <v>5853</v>
      </c>
      <c r="D76" s="202">
        <v>18469</v>
      </c>
      <c r="E76" s="202">
        <v>1308</v>
      </c>
      <c r="F76" s="202">
        <v>20457</v>
      </c>
      <c r="G76" s="202">
        <v>43914</v>
      </c>
      <c r="H76" s="202">
        <v>1247</v>
      </c>
      <c r="I76" s="202">
        <v>14484</v>
      </c>
      <c r="J76" s="182" t="s">
        <v>124</v>
      </c>
      <c r="K76" s="203">
        <f t="shared" si="2"/>
        <v>113266</v>
      </c>
      <c r="L76" s="647"/>
    </row>
    <row r="77" spans="1:12" ht="18" hidden="1" customHeight="1" outlineLevel="1" x14ac:dyDescent="0.15">
      <c r="A77" s="201" t="s">
        <v>527</v>
      </c>
      <c r="B77" s="202">
        <v>6127</v>
      </c>
      <c r="C77" s="202">
        <v>1512</v>
      </c>
      <c r="D77" s="202">
        <v>19171</v>
      </c>
      <c r="E77" s="202">
        <v>1454</v>
      </c>
      <c r="F77" s="202">
        <v>27622</v>
      </c>
      <c r="G77" s="202">
        <v>41054</v>
      </c>
      <c r="H77" s="202">
        <v>654</v>
      </c>
      <c r="I77" s="202">
        <v>14689</v>
      </c>
      <c r="J77" s="182" t="s">
        <v>124</v>
      </c>
      <c r="K77" s="203">
        <f t="shared" si="2"/>
        <v>112283</v>
      </c>
      <c r="L77" s="647"/>
    </row>
    <row r="78" spans="1:12" ht="18" hidden="1" customHeight="1" outlineLevel="1" x14ac:dyDescent="0.15">
      <c r="A78" s="201" t="s">
        <v>528</v>
      </c>
      <c r="B78" s="202">
        <v>5597</v>
      </c>
      <c r="C78" s="202">
        <v>1630</v>
      </c>
      <c r="D78" s="202">
        <v>19529</v>
      </c>
      <c r="E78" s="202">
        <v>1230</v>
      </c>
      <c r="F78" s="202">
        <v>21111</v>
      </c>
      <c r="G78" s="202">
        <v>39793</v>
      </c>
      <c r="H78" s="202">
        <v>766</v>
      </c>
      <c r="I78" s="202">
        <v>9884</v>
      </c>
      <c r="J78" s="182" t="s">
        <v>124</v>
      </c>
      <c r="K78" s="203">
        <v>99540</v>
      </c>
      <c r="L78" s="647"/>
    </row>
    <row r="79" spans="1:12" ht="18" customHeight="1" collapsed="1" x14ac:dyDescent="0.15">
      <c r="A79" s="201" t="s">
        <v>679</v>
      </c>
      <c r="B79" s="202">
        <v>5064</v>
      </c>
      <c r="C79" s="202">
        <v>1534</v>
      </c>
      <c r="D79" s="202">
        <v>20778</v>
      </c>
      <c r="E79" s="202">
        <v>1498</v>
      </c>
      <c r="F79" s="202">
        <v>15840</v>
      </c>
      <c r="G79" s="202">
        <v>13367</v>
      </c>
      <c r="H79" s="202">
        <v>794</v>
      </c>
      <c r="I79" s="202">
        <v>9591</v>
      </c>
      <c r="J79" s="182" t="s">
        <v>124</v>
      </c>
      <c r="K79" s="203">
        <v>68466</v>
      </c>
      <c r="L79" s="647"/>
    </row>
    <row r="80" spans="1:12" ht="18" customHeight="1" x14ac:dyDescent="0.15">
      <c r="A80" s="201" t="s">
        <v>529</v>
      </c>
      <c r="B80" s="202">
        <v>5264</v>
      </c>
      <c r="C80" s="202">
        <v>1172</v>
      </c>
      <c r="D80" s="202">
        <v>21839</v>
      </c>
      <c r="E80" s="202">
        <v>1645</v>
      </c>
      <c r="F80" s="202">
        <v>15530</v>
      </c>
      <c r="G80" s="202">
        <v>13758</v>
      </c>
      <c r="H80" s="202">
        <v>620</v>
      </c>
      <c r="I80" s="202">
        <v>9268</v>
      </c>
      <c r="J80" s="182" t="s">
        <v>124</v>
      </c>
      <c r="K80" s="203">
        <v>69096</v>
      </c>
      <c r="L80" s="647"/>
    </row>
    <row r="81" spans="1:16" ht="18" customHeight="1" x14ac:dyDescent="0.15">
      <c r="A81" s="201" t="s">
        <v>530</v>
      </c>
      <c r="B81" s="202">
        <v>5306</v>
      </c>
      <c r="C81" s="202">
        <v>1123</v>
      </c>
      <c r="D81" s="202">
        <v>23909</v>
      </c>
      <c r="E81" s="202">
        <v>1588</v>
      </c>
      <c r="F81" s="202">
        <v>14092</v>
      </c>
      <c r="G81" s="202">
        <v>11264</v>
      </c>
      <c r="H81" s="202">
        <v>1059</v>
      </c>
      <c r="I81" s="202">
        <v>7798</v>
      </c>
      <c r="J81" s="182" t="s">
        <v>124</v>
      </c>
      <c r="K81" s="203">
        <v>66139</v>
      </c>
      <c r="L81" s="647"/>
    </row>
    <row r="82" spans="1:16" ht="18" customHeight="1" x14ac:dyDescent="0.15">
      <c r="A82" s="201" t="s">
        <v>531</v>
      </c>
      <c r="B82" s="202">
        <v>6404</v>
      </c>
      <c r="C82" s="202">
        <v>1317</v>
      </c>
      <c r="D82" s="202">
        <v>27869</v>
      </c>
      <c r="E82" s="202">
        <v>1390</v>
      </c>
      <c r="F82" s="202">
        <v>15133</v>
      </c>
      <c r="G82" s="202">
        <v>12805</v>
      </c>
      <c r="H82" s="202">
        <v>1035</v>
      </c>
      <c r="I82" s="202">
        <v>8858</v>
      </c>
      <c r="J82" s="202">
        <v>1364</v>
      </c>
      <c r="K82" s="203">
        <v>76175</v>
      </c>
      <c r="L82" s="647"/>
    </row>
    <row r="83" spans="1:16" ht="18" customHeight="1" x14ac:dyDescent="0.15">
      <c r="A83" s="207" t="s">
        <v>532</v>
      </c>
      <c r="B83" s="208">
        <v>6388</v>
      </c>
      <c r="C83" s="208">
        <v>1117</v>
      </c>
      <c r="D83" s="208">
        <v>31077</v>
      </c>
      <c r="E83" s="208">
        <v>1451</v>
      </c>
      <c r="F83" s="208">
        <v>18978</v>
      </c>
      <c r="G83" s="208">
        <v>16983</v>
      </c>
      <c r="H83" s="208">
        <v>1471</v>
      </c>
      <c r="I83" s="208">
        <v>7960</v>
      </c>
      <c r="J83" s="208">
        <v>1146</v>
      </c>
      <c r="K83" s="209">
        <v>86571</v>
      </c>
      <c r="L83" s="647"/>
      <c r="M83" s="647"/>
    </row>
    <row r="84" spans="1:16" ht="18" customHeight="1" x14ac:dyDescent="0.15">
      <c r="A84" s="207" t="s">
        <v>584</v>
      </c>
      <c r="B84" s="208">
        <v>7320</v>
      </c>
      <c r="C84" s="208">
        <v>1548</v>
      </c>
      <c r="D84" s="208">
        <v>31233</v>
      </c>
      <c r="E84" s="208">
        <v>1072</v>
      </c>
      <c r="F84" s="208">
        <v>15984</v>
      </c>
      <c r="G84" s="208">
        <v>18771</v>
      </c>
      <c r="H84" s="208">
        <v>680</v>
      </c>
      <c r="I84" s="208">
        <v>6579</v>
      </c>
      <c r="J84" s="208">
        <v>1004</v>
      </c>
      <c r="K84" s="209">
        <f t="shared" ref="K84:K94" si="3">SUM(B84:J84)</f>
        <v>84191</v>
      </c>
      <c r="L84" s="647"/>
    </row>
    <row r="85" spans="1:16" ht="18" customHeight="1" x14ac:dyDescent="0.15">
      <c r="A85" s="207" t="s">
        <v>585</v>
      </c>
      <c r="B85" s="208">
        <v>6397</v>
      </c>
      <c r="C85" s="208">
        <v>895</v>
      </c>
      <c r="D85" s="208">
        <v>33558</v>
      </c>
      <c r="E85" s="208">
        <v>1005</v>
      </c>
      <c r="F85" s="208">
        <v>15381</v>
      </c>
      <c r="G85" s="208">
        <v>19335</v>
      </c>
      <c r="H85" s="208">
        <v>733</v>
      </c>
      <c r="I85" s="208">
        <v>6843</v>
      </c>
      <c r="J85" s="208">
        <v>889</v>
      </c>
      <c r="K85" s="209">
        <f t="shared" si="3"/>
        <v>85036</v>
      </c>
      <c r="L85" s="647"/>
    </row>
    <row r="86" spans="1:16" ht="18" customHeight="1" x14ac:dyDescent="0.15">
      <c r="A86" s="207" t="s">
        <v>586</v>
      </c>
      <c r="B86" s="208">
        <v>6591</v>
      </c>
      <c r="C86" s="208">
        <v>753</v>
      </c>
      <c r="D86" s="208">
        <v>32078</v>
      </c>
      <c r="E86" s="208">
        <v>997</v>
      </c>
      <c r="F86" s="208">
        <v>15061</v>
      </c>
      <c r="G86" s="208">
        <v>7645</v>
      </c>
      <c r="H86" s="208">
        <v>439</v>
      </c>
      <c r="I86" s="208">
        <v>7451</v>
      </c>
      <c r="J86" s="208">
        <v>1054</v>
      </c>
      <c r="K86" s="209">
        <f t="shared" si="3"/>
        <v>72069</v>
      </c>
      <c r="L86" s="647"/>
    </row>
    <row r="87" spans="1:16" ht="18" customHeight="1" x14ac:dyDescent="0.15">
      <c r="A87" s="207" t="s">
        <v>587</v>
      </c>
      <c r="B87" s="208">
        <v>8358</v>
      </c>
      <c r="C87" s="208">
        <v>20437</v>
      </c>
      <c r="D87" s="208">
        <v>33549</v>
      </c>
      <c r="E87" s="208">
        <v>799</v>
      </c>
      <c r="F87" s="208">
        <v>14240</v>
      </c>
      <c r="G87" s="55" t="s">
        <v>590</v>
      </c>
      <c r="H87" s="208">
        <v>104</v>
      </c>
      <c r="I87" s="208">
        <v>6493</v>
      </c>
      <c r="J87" s="208">
        <v>780</v>
      </c>
      <c r="K87" s="209">
        <f t="shared" si="3"/>
        <v>84760</v>
      </c>
      <c r="L87" s="647"/>
    </row>
    <row r="88" spans="1:16" ht="18" customHeight="1" x14ac:dyDescent="0.15">
      <c r="A88" s="207" t="s">
        <v>588</v>
      </c>
      <c r="B88" s="208">
        <v>9323</v>
      </c>
      <c r="C88" s="208">
        <v>29638</v>
      </c>
      <c r="D88" s="208">
        <v>32144</v>
      </c>
      <c r="E88" s="208">
        <v>984</v>
      </c>
      <c r="F88" s="208">
        <v>15292</v>
      </c>
      <c r="G88" s="208" t="s">
        <v>591</v>
      </c>
      <c r="H88" s="208">
        <v>130</v>
      </c>
      <c r="I88" s="208">
        <v>5567</v>
      </c>
      <c r="J88" s="208">
        <v>963</v>
      </c>
      <c r="K88" s="209">
        <f t="shared" si="3"/>
        <v>94041</v>
      </c>
      <c r="L88" s="647"/>
    </row>
    <row r="89" spans="1:16" ht="18" customHeight="1" x14ac:dyDescent="0.15">
      <c r="A89" s="207" t="s">
        <v>683</v>
      </c>
      <c r="B89" s="212">
        <v>11245</v>
      </c>
      <c r="C89" s="212">
        <v>23805</v>
      </c>
      <c r="D89" s="212">
        <v>31880</v>
      </c>
      <c r="E89" s="212">
        <v>742</v>
      </c>
      <c r="F89" s="212">
        <v>14069</v>
      </c>
      <c r="G89" s="212" t="s">
        <v>689</v>
      </c>
      <c r="H89" s="212">
        <v>122</v>
      </c>
      <c r="I89" s="212">
        <v>5552</v>
      </c>
      <c r="J89" s="212">
        <v>1043</v>
      </c>
      <c r="K89" s="209">
        <f t="shared" si="3"/>
        <v>88458</v>
      </c>
      <c r="L89" s="647"/>
    </row>
    <row r="90" spans="1:16" ht="18" customHeight="1" x14ac:dyDescent="0.15">
      <c r="A90" s="207" t="s">
        <v>684</v>
      </c>
      <c r="B90" s="212">
        <v>10124</v>
      </c>
      <c r="C90" s="212">
        <v>22043</v>
      </c>
      <c r="D90" s="212">
        <v>30117</v>
      </c>
      <c r="E90" s="212">
        <v>810</v>
      </c>
      <c r="F90" s="212">
        <v>13413</v>
      </c>
      <c r="G90" s="212" t="s">
        <v>729</v>
      </c>
      <c r="H90" s="212">
        <v>146</v>
      </c>
      <c r="I90" s="212">
        <v>5694</v>
      </c>
      <c r="J90" s="212">
        <v>788</v>
      </c>
      <c r="K90" s="209">
        <f t="shared" si="3"/>
        <v>83135</v>
      </c>
      <c r="L90" s="647"/>
      <c r="M90" s="192"/>
    </row>
    <row r="91" spans="1:16" ht="18" customHeight="1" x14ac:dyDescent="0.15">
      <c r="A91" s="207" t="s">
        <v>685</v>
      </c>
      <c r="B91" s="212">
        <v>9393</v>
      </c>
      <c r="C91" s="212">
        <v>18296</v>
      </c>
      <c r="D91" s="212">
        <v>27860</v>
      </c>
      <c r="E91" s="212">
        <v>484</v>
      </c>
      <c r="F91" s="212">
        <v>10261</v>
      </c>
      <c r="G91" s="212" t="s">
        <v>591</v>
      </c>
      <c r="H91" s="212">
        <v>218</v>
      </c>
      <c r="I91" s="212">
        <v>5575</v>
      </c>
      <c r="J91" s="212">
        <v>927</v>
      </c>
      <c r="K91" s="209">
        <f t="shared" si="3"/>
        <v>73014</v>
      </c>
      <c r="L91" s="647"/>
      <c r="M91" s="192"/>
      <c r="N91" s="192"/>
    </row>
    <row r="92" spans="1:16" ht="18" customHeight="1" x14ac:dyDescent="0.15">
      <c r="A92" s="207" t="s">
        <v>686</v>
      </c>
      <c r="B92" s="212">
        <v>6000</v>
      </c>
      <c r="C92" s="212">
        <v>6557</v>
      </c>
      <c r="D92" s="212">
        <v>27765</v>
      </c>
      <c r="E92" s="212">
        <v>132</v>
      </c>
      <c r="F92" s="212">
        <v>8851</v>
      </c>
      <c r="G92" s="212" t="s">
        <v>591</v>
      </c>
      <c r="H92" s="212">
        <v>162</v>
      </c>
      <c r="I92" s="212">
        <v>2181</v>
      </c>
      <c r="J92" s="212">
        <v>777</v>
      </c>
      <c r="K92" s="209">
        <f t="shared" si="3"/>
        <v>52425</v>
      </c>
      <c r="L92" s="647"/>
    </row>
    <row r="93" spans="1:16" ht="18" customHeight="1" x14ac:dyDescent="0.15">
      <c r="A93" s="207" t="s">
        <v>687</v>
      </c>
      <c r="B93" s="212">
        <v>5258</v>
      </c>
      <c r="C93" s="212">
        <v>7086</v>
      </c>
      <c r="D93" s="212">
        <v>33020</v>
      </c>
      <c r="E93" s="212">
        <v>100</v>
      </c>
      <c r="F93" s="212">
        <v>9830</v>
      </c>
      <c r="G93" s="212" t="s">
        <v>591</v>
      </c>
      <c r="H93" s="212">
        <v>140</v>
      </c>
      <c r="I93" s="212">
        <v>2334</v>
      </c>
      <c r="J93" s="212">
        <v>592</v>
      </c>
      <c r="K93" s="209">
        <f t="shared" si="3"/>
        <v>58360</v>
      </c>
      <c r="L93" s="647"/>
    </row>
    <row r="94" spans="1:16" ht="18" customHeight="1" thickBot="1" x14ac:dyDescent="0.2">
      <c r="A94" s="715" t="s">
        <v>688</v>
      </c>
      <c r="B94" s="375">
        <v>7032</v>
      </c>
      <c r="C94" s="375">
        <v>11394</v>
      </c>
      <c r="D94" s="375">
        <v>37294</v>
      </c>
      <c r="E94" s="375" t="s">
        <v>618</v>
      </c>
      <c r="F94" s="375">
        <v>11371</v>
      </c>
      <c r="G94" s="375" t="s">
        <v>591</v>
      </c>
      <c r="H94" s="375">
        <v>170</v>
      </c>
      <c r="I94" s="375">
        <v>3261</v>
      </c>
      <c r="J94" s="375">
        <v>924</v>
      </c>
      <c r="K94" s="386">
        <f t="shared" si="3"/>
        <v>71446</v>
      </c>
      <c r="L94" s="716"/>
    </row>
    <row r="95" spans="1:16" ht="15.75" customHeight="1" x14ac:dyDescent="0.15">
      <c r="A95" s="54" t="s">
        <v>371</v>
      </c>
      <c r="B95" s="54"/>
      <c r="C95" s="54"/>
      <c r="D95" s="54"/>
      <c r="E95" s="54"/>
      <c r="F95" s="620"/>
      <c r="G95" s="620"/>
      <c r="I95" s="717" t="s">
        <v>558</v>
      </c>
      <c r="J95" s="718"/>
      <c r="K95" s="718"/>
      <c r="L95" s="719"/>
    </row>
    <row r="96" spans="1:16" ht="15.75" customHeight="1" x14ac:dyDescent="0.15">
      <c r="A96" s="54" t="s">
        <v>559</v>
      </c>
      <c r="B96" s="54"/>
      <c r="C96" s="54"/>
      <c r="D96" s="54"/>
      <c r="E96" s="54"/>
      <c r="F96" s="720"/>
      <c r="G96" s="720"/>
      <c r="H96" s="720"/>
      <c r="I96" s="720"/>
      <c r="J96" s="635" t="s">
        <v>700</v>
      </c>
      <c r="K96" s="221"/>
      <c r="L96" s="221"/>
      <c r="M96" s="221"/>
      <c r="N96" s="221"/>
      <c r="O96" s="221"/>
      <c r="P96" s="221"/>
    </row>
    <row r="97" spans="1:1" ht="15.75" customHeight="1" x14ac:dyDescent="0.15">
      <c r="A97" s="54" t="s">
        <v>560</v>
      </c>
    </row>
    <row r="98" spans="1:1" x14ac:dyDescent="0.15">
      <c r="A98" s="54" t="s">
        <v>589</v>
      </c>
    </row>
  </sheetData>
  <mergeCells count="25">
    <mergeCell ref="M4:N4"/>
    <mergeCell ref="O4:O5"/>
    <mergeCell ref="A1:E1"/>
    <mergeCell ref="I3:I5"/>
    <mergeCell ref="E3:E5"/>
    <mergeCell ref="D3:D5"/>
    <mergeCell ref="C3:C5"/>
    <mergeCell ref="B3:B5"/>
    <mergeCell ref="A3:A5"/>
    <mergeCell ref="P4:P5"/>
    <mergeCell ref="G54:G55"/>
    <mergeCell ref="D54:D55"/>
    <mergeCell ref="J54:J55"/>
    <mergeCell ref="A52:E52"/>
    <mergeCell ref="B54:B55"/>
    <mergeCell ref="C54:C55"/>
    <mergeCell ref="E54:E55"/>
    <mergeCell ref="F54:F55"/>
    <mergeCell ref="J48:P48"/>
    <mergeCell ref="F3:F5"/>
    <mergeCell ref="G3:G5"/>
    <mergeCell ref="H3:H5"/>
    <mergeCell ref="J3:P3"/>
    <mergeCell ref="K4:K5"/>
    <mergeCell ref="L4:L5"/>
  </mergeCells>
  <phoneticPr fontId="2"/>
  <pageMargins left="0.78740157480314965" right="0.78740157480314965" top="0.59055118110236227" bottom="0.39370078740157483" header="0.51181102362204722" footer="0.31496062992125984"/>
  <pageSetup paperSize="9" scale="99" firstPageNumber="186" orientation="portrait" blackAndWhite="1" r:id="rId1"/>
  <headerFooter alignWithMargins="0">
    <oddFooter>&amp;C&amp;"ＭＳ 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zoomScaleSheetLayoutView="100" workbookViewId="0">
      <selection activeCell="E14" sqref="E14"/>
    </sheetView>
  </sheetViews>
  <sheetFormatPr defaultRowHeight="13.5" outlineLevelRow="1" x14ac:dyDescent="0.15"/>
  <cols>
    <col min="1" max="1" width="13.625" style="15" customWidth="1"/>
    <col min="2" max="8" width="10.5" style="15" customWidth="1"/>
  </cols>
  <sheetData>
    <row r="1" spans="1:9" ht="22.5" customHeight="1" x14ac:dyDescent="0.15">
      <c r="A1" s="259" t="s">
        <v>1079</v>
      </c>
      <c r="B1" s="259"/>
      <c r="C1" s="259"/>
      <c r="D1" s="259"/>
      <c r="E1" s="259"/>
      <c r="F1" s="259"/>
      <c r="I1" s="94"/>
    </row>
    <row r="2" spans="1:9" ht="22.5" customHeight="1" thickBot="1" x14ac:dyDescent="0.2">
      <c r="I2" s="94"/>
    </row>
    <row r="3" spans="1:9" ht="14.25" customHeight="1" x14ac:dyDescent="0.15">
      <c r="A3" s="516" t="s">
        <v>879</v>
      </c>
      <c r="B3" s="517" t="s">
        <v>372</v>
      </c>
      <c r="C3" s="517" t="s">
        <v>373</v>
      </c>
      <c r="D3" s="517" t="s">
        <v>374</v>
      </c>
      <c r="E3" s="517" t="s">
        <v>375</v>
      </c>
      <c r="F3" s="517" t="s">
        <v>376</v>
      </c>
      <c r="G3" s="517" t="s">
        <v>361</v>
      </c>
      <c r="H3" s="518" t="s">
        <v>880</v>
      </c>
      <c r="I3" s="95"/>
    </row>
    <row r="4" spans="1:9" ht="7.5" customHeight="1" x14ac:dyDescent="0.15">
      <c r="A4" s="199"/>
      <c r="B4" s="180" t="s">
        <v>881</v>
      </c>
      <c r="C4" s="180" t="s">
        <v>381</v>
      </c>
      <c r="D4" s="180" t="s">
        <v>382</v>
      </c>
      <c r="E4" s="180" t="s">
        <v>382</v>
      </c>
      <c r="F4" s="180" t="s">
        <v>382</v>
      </c>
      <c r="G4" s="180" t="s">
        <v>382</v>
      </c>
      <c r="H4" s="181" t="s">
        <v>382</v>
      </c>
      <c r="I4" s="95"/>
    </row>
    <row r="5" spans="1:9" ht="26.25" hidden="1" customHeight="1" outlineLevel="1" x14ac:dyDescent="0.15">
      <c r="A5" s="721" t="s">
        <v>377</v>
      </c>
      <c r="B5" s="722">
        <v>10862</v>
      </c>
      <c r="C5" s="722">
        <v>3131</v>
      </c>
      <c r="D5" s="722">
        <v>1451</v>
      </c>
      <c r="E5" s="722">
        <v>1593</v>
      </c>
      <c r="F5" s="722">
        <v>1637</v>
      </c>
      <c r="G5" s="722">
        <v>1791</v>
      </c>
      <c r="H5" s="723">
        <v>925</v>
      </c>
      <c r="I5" s="95"/>
    </row>
    <row r="6" spans="1:9" ht="15" hidden="1" customHeight="1" outlineLevel="1" x14ac:dyDescent="0.15">
      <c r="A6" s="201" t="s">
        <v>735</v>
      </c>
      <c r="B6" s="724">
        <v>13486</v>
      </c>
      <c r="C6" s="724">
        <v>3179</v>
      </c>
      <c r="D6" s="724">
        <v>2458</v>
      </c>
      <c r="E6" s="724">
        <v>2938</v>
      </c>
      <c r="F6" s="724">
        <v>2061</v>
      </c>
      <c r="G6" s="724">
        <v>2146</v>
      </c>
      <c r="H6" s="725">
        <v>1389</v>
      </c>
      <c r="I6" s="95"/>
    </row>
    <row r="7" spans="1:9" ht="21.95" hidden="1" customHeight="1" outlineLevel="1" x14ac:dyDescent="0.15">
      <c r="A7" s="207" t="s">
        <v>287</v>
      </c>
      <c r="B7" s="96">
        <v>13297</v>
      </c>
      <c r="C7" s="96">
        <v>3602</v>
      </c>
      <c r="D7" s="96">
        <v>3439</v>
      </c>
      <c r="E7" s="96">
        <v>2573</v>
      </c>
      <c r="F7" s="96">
        <v>1682</v>
      </c>
      <c r="G7" s="96">
        <v>1707</v>
      </c>
      <c r="H7" s="97">
        <v>1375</v>
      </c>
      <c r="I7" s="94"/>
    </row>
    <row r="8" spans="1:9" ht="21.95" hidden="1" customHeight="1" outlineLevel="1" x14ac:dyDescent="0.15">
      <c r="A8" s="207" t="s">
        <v>288</v>
      </c>
      <c r="B8" s="96">
        <v>11881</v>
      </c>
      <c r="C8" s="96">
        <v>3396</v>
      </c>
      <c r="D8" s="96">
        <v>3172</v>
      </c>
      <c r="E8" s="96">
        <v>2519</v>
      </c>
      <c r="F8" s="96">
        <v>1765</v>
      </c>
      <c r="G8" s="96">
        <v>1399</v>
      </c>
      <c r="H8" s="97">
        <v>1052</v>
      </c>
      <c r="I8" s="94"/>
    </row>
    <row r="9" spans="1:9" ht="21.95" hidden="1" customHeight="1" outlineLevel="1" x14ac:dyDescent="0.15">
      <c r="A9" s="207" t="s">
        <v>289</v>
      </c>
      <c r="B9" s="96">
        <v>13243</v>
      </c>
      <c r="C9" s="96">
        <v>3369</v>
      </c>
      <c r="D9" s="96">
        <v>3274</v>
      </c>
      <c r="E9" s="96">
        <v>2983</v>
      </c>
      <c r="F9" s="96">
        <v>2929</v>
      </c>
      <c r="G9" s="96">
        <v>1188</v>
      </c>
      <c r="H9" s="97">
        <v>863</v>
      </c>
      <c r="I9" s="94"/>
    </row>
    <row r="10" spans="1:9" ht="21.95" hidden="1" customHeight="1" outlineLevel="1" x14ac:dyDescent="0.15">
      <c r="A10" s="211" t="s">
        <v>290</v>
      </c>
      <c r="B10" s="98">
        <v>11948</v>
      </c>
      <c r="C10" s="98">
        <v>2923</v>
      </c>
      <c r="D10" s="98">
        <v>2787</v>
      </c>
      <c r="E10" s="98">
        <v>2313</v>
      </c>
      <c r="F10" s="98">
        <v>2907</v>
      </c>
      <c r="G10" s="98">
        <v>1205</v>
      </c>
      <c r="H10" s="99">
        <v>996</v>
      </c>
      <c r="I10" s="94"/>
    </row>
    <row r="11" spans="1:9" ht="21.95" customHeight="1" collapsed="1" x14ac:dyDescent="0.15">
      <c r="A11" s="201" t="s">
        <v>624</v>
      </c>
      <c r="B11" s="724">
        <v>13529</v>
      </c>
      <c r="C11" s="724">
        <v>3549</v>
      </c>
      <c r="D11" s="724">
        <v>3316</v>
      </c>
      <c r="E11" s="724">
        <v>2632</v>
      </c>
      <c r="F11" s="724">
        <v>2552</v>
      </c>
      <c r="G11" s="724">
        <v>1745</v>
      </c>
      <c r="H11" s="725">
        <v>1059</v>
      </c>
      <c r="I11" s="95"/>
    </row>
    <row r="12" spans="1:9" ht="21.95" customHeight="1" x14ac:dyDescent="0.15">
      <c r="A12" s="207" t="s">
        <v>430</v>
      </c>
      <c r="B12" s="96">
        <v>11698</v>
      </c>
      <c r="C12" s="96">
        <v>3151</v>
      </c>
      <c r="D12" s="96">
        <v>2904</v>
      </c>
      <c r="E12" s="96">
        <v>2783</v>
      </c>
      <c r="F12" s="96">
        <v>2637</v>
      </c>
      <c r="G12" s="96">
        <v>2231</v>
      </c>
      <c r="H12" s="97">
        <v>1222</v>
      </c>
      <c r="I12" s="94"/>
    </row>
    <row r="13" spans="1:9" ht="21.95" customHeight="1" x14ac:dyDescent="0.15">
      <c r="A13" s="207" t="s">
        <v>431</v>
      </c>
      <c r="B13" s="96">
        <v>10056</v>
      </c>
      <c r="C13" s="96">
        <v>2632</v>
      </c>
      <c r="D13" s="96">
        <v>2592</v>
      </c>
      <c r="E13" s="96">
        <v>1987</v>
      </c>
      <c r="F13" s="96">
        <v>2410</v>
      </c>
      <c r="G13" s="96">
        <v>1941</v>
      </c>
      <c r="H13" s="97">
        <v>1294</v>
      </c>
      <c r="I13" s="94"/>
    </row>
    <row r="14" spans="1:9" ht="21.95" customHeight="1" x14ac:dyDescent="0.15">
      <c r="A14" s="207" t="s">
        <v>432</v>
      </c>
      <c r="B14" s="96">
        <v>9648</v>
      </c>
      <c r="C14" s="96">
        <v>2941</v>
      </c>
      <c r="D14" s="96">
        <v>2890</v>
      </c>
      <c r="E14" s="96">
        <v>2518</v>
      </c>
      <c r="F14" s="96">
        <v>3048</v>
      </c>
      <c r="G14" s="96">
        <v>2083</v>
      </c>
      <c r="H14" s="97">
        <v>1497</v>
      </c>
      <c r="I14" s="94"/>
    </row>
    <row r="15" spans="1:9" ht="21.95" customHeight="1" x14ac:dyDescent="0.15">
      <c r="A15" s="207" t="s">
        <v>433</v>
      </c>
      <c r="B15" s="96">
        <v>10077</v>
      </c>
      <c r="C15" s="96">
        <v>2943</v>
      </c>
      <c r="D15" s="96">
        <v>2849</v>
      </c>
      <c r="E15" s="96">
        <v>2771</v>
      </c>
      <c r="F15" s="96">
        <v>3115</v>
      </c>
      <c r="G15" s="96">
        <v>2183</v>
      </c>
      <c r="H15" s="97">
        <v>1341</v>
      </c>
      <c r="I15" s="94"/>
    </row>
    <row r="16" spans="1:9" ht="21.95" customHeight="1" x14ac:dyDescent="0.15">
      <c r="A16" s="207" t="s">
        <v>434</v>
      </c>
      <c r="B16" s="96">
        <v>10445</v>
      </c>
      <c r="C16" s="96">
        <v>3330</v>
      </c>
      <c r="D16" s="96">
        <v>3571</v>
      </c>
      <c r="E16" s="96">
        <v>3233</v>
      </c>
      <c r="F16" s="96">
        <v>4232</v>
      </c>
      <c r="G16" s="96">
        <v>2990</v>
      </c>
      <c r="H16" s="97">
        <v>1854</v>
      </c>
      <c r="I16" s="94"/>
    </row>
    <row r="17" spans="1:9" ht="21.95" customHeight="1" x14ac:dyDescent="0.15">
      <c r="A17" s="207" t="s">
        <v>736</v>
      </c>
      <c r="B17" s="96">
        <v>8001</v>
      </c>
      <c r="C17" s="96">
        <v>3369</v>
      </c>
      <c r="D17" s="96">
        <v>3279</v>
      </c>
      <c r="E17" s="96">
        <v>2643</v>
      </c>
      <c r="F17" s="96">
        <v>3326</v>
      </c>
      <c r="G17" s="96">
        <v>3783</v>
      </c>
      <c r="H17" s="97">
        <v>1615</v>
      </c>
      <c r="I17" s="94"/>
    </row>
    <row r="18" spans="1:9" ht="21.95" customHeight="1" x14ac:dyDescent="0.15">
      <c r="A18" s="207" t="s">
        <v>737</v>
      </c>
      <c r="B18" s="98">
        <v>7202</v>
      </c>
      <c r="C18" s="98">
        <v>3239</v>
      </c>
      <c r="D18" s="98">
        <v>3072</v>
      </c>
      <c r="E18" s="98">
        <v>2578</v>
      </c>
      <c r="F18" s="98">
        <v>3053</v>
      </c>
      <c r="G18" s="98">
        <v>3141</v>
      </c>
      <c r="H18" s="99">
        <v>1477</v>
      </c>
      <c r="I18" s="94"/>
    </row>
    <row r="19" spans="1:9" ht="21.95" customHeight="1" x14ac:dyDescent="0.15">
      <c r="A19" s="207" t="s">
        <v>738</v>
      </c>
      <c r="B19" s="98">
        <v>7310</v>
      </c>
      <c r="C19" s="98">
        <v>2787</v>
      </c>
      <c r="D19" s="98">
        <v>3311</v>
      </c>
      <c r="E19" s="98">
        <v>2896</v>
      </c>
      <c r="F19" s="98">
        <v>2206</v>
      </c>
      <c r="G19" s="98">
        <v>3364</v>
      </c>
      <c r="H19" s="99">
        <v>1482</v>
      </c>
      <c r="I19" s="94"/>
    </row>
    <row r="20" spans="1:9" ht="21.95" customHeight="1" x14ac:dyDescent="0.15">
      <c r="A20" s="207" t="s">
        <v>739</v>
      </c>
      <c r="B20" s="98">
        <v>8646</v>
      </c>
      <c r="C20" s="98">
        <v>2301</v>
      </c>
      <c r="D20" s="98">
        <v>1731</v>
      </c>
      <c r="E20" s="98">
        <v>4094</v>
      </c>
      <c r="F20" s="98">
        <v>3252</v>
      </c>
      <c r="G20" s="98">
        <v>3393</v>
      </c>
      <c r="H20" s="99">
        <v>1583</v>
      </c>
      <c r="I20" s="94"/>
    </row>
    <row r="21" spans="1:9" ht="21.95" customHeight="1" x14ac:dyDescent="0.15">
      <c r="A21" s="207" t="s">
        <v>642</v>
      </c>
      <c r="B21" s="98">
        <v>8396</v>
      </c>
      <c r="C21" s="98">
        <v>2826</v>
      </c>
      <c r="D21" s="98">
        <v>1926</v>
      </c>
      <c r="E21" s="98">
        <v>4041</v>
      </c>
      <c r="F21" s="98">
        <v>2410</v>
      </c>
      <c r="G21" s="98">
        <v>3450</v>
      </c>
      <c r="H21" s="99">
        <v>1915</v>
      </c>
      <c r="I21" s="94"/>
    </row>
    <row r="22" spans="1:9" ht="21.95" customHeight="1" x14ac:dyDescent="0.15">
      <c r="A22" s="207" t="s">
        <v>643</v>
      </c>
      <c r="B22" s="98">
        <v>7217</v>
      </c>
      <c r="C22" s="98">
        <v>3024</v>
      </c>
      <c r="D22" s="98">
        <v>1989</v>
      </c>
      <c r="E22" s="98">
        <v>3216</v>
      </c>
      <c r="F22" s="98">
        <v>1830</v>
      </c>
      <c r="G22" s="98">
        <v>2988</v>
      </c>
      <c r="H22" s="99">
        <v>1877</v>
      </c>
      <c r="I22" s="94"/>
    </row>
    <row r="23" spans="1:9" ht="21.95" customHeight="1" x14ac:dyDescent="0.15">
      <c r="A23" s="207" t="s">
        <v>644</v>
      </c>
      <c r="B23" s="98">
        <v>6021</v>
      </c>
      <c r="C23" s="98">
        <v>3391</v>
      </c>
      <c r="D23" s="98">
        <v>3431</v>
      </c>
      <c r="E23" s="98">
        <v>2325</v>
      </c>
      <c r="F23" s="98">
        <v>950</v>
      </c>
      <c r="G23" s="98">
        <v>2528</v>
      </c>
      <c r="H23" s="99">
        <v>1454</v>
      </c>
      <c r="I23" s="94"/>
    </row>
    <row r="24" spans="1:9" ht="21.95" customHeight="1" x14ac:dyDescent="0.15">
      <c r="A24" s="211" t="s">
        <v>627</v>
      </c>
      <c r="B24" s="98">
        <v>3159</v>
      </c>
      <c r="C24" s="98">
        <v>1783</v>
      </c>
      <c r="D24" s="98">
        <v>1807</v>
      </c>
      <c r="E24" s="98">
        <v>730</v>
      </c>
      <c r="F24" s="98">
        <v>389</v>
      </c>
      <c r="G24" s="98">
        <v>2036</v>
      </c>
      <c r="H24" s="99">
        <v>755</v>
      </c>
      <c r="I24" s="94"/>
    </row>
    <row r="25" spans="1:9" ht="21.95" customHeight="1" x14ac:dyDescent="0.15">
      <c r="A25" s="211" t="s">
        <v>256</v>
      </c>
      <c r="B25" s="98">
        <v>2961</v>
      </c>
      <c r="C25" s="98">
        <v>1997</v>
      </c>
      <c r="D25" s="98">
        <v>2028</v>
      </c>
      <c r="E25" s="98">
        <v>675</v>
      </c>
      <c r="F25" s="98">
        <v>330</v>
      </c>
      <c r="G25" s="98">
        <v>2068</v>
      </c>
      <c r="H25" s="99">
        <v>595</v>
      </c>
      <c r="I25" s="94"/>
    </row>
    <row r="26" spans="1:9" ht="21.95" customHeight="1" thickBot="1" x14ac:dyDescent="0.2">
      <c r="A26" s="218" t="s">
        <v>72</v>
      </c>
      <c r="B26" s="726">
        <v>3500</v>
      </c>
      <c r="C26" s="726">
        <v>1930</v>
      </c>
      <c r="D26" s="726">
        <v>1942</v>
      </c>
      <c r="E26" s="726">
        <v>826</v>
      </c>
      <c r="F26" s="726">
        <v>700</v>
      </c>
      <c r="G26" s="726">
        <v>1763</v>
      </c>
      <c r="H26" s="727">
        <v>720</v>
      </c>
      <c r="I26" s="94"/>
    </row>
    <row r="27" spans="1:9" ht="14.25" customHeight="1" x14ac:dyDescent="0.15">
      <c r="A27" s="192"/>
      <c r="B27" s="192"/>
      <c r="C27" s="192"/>
      <c r="D27" s="192"/>
      <c r="E27" s="192"/>
      <c r="F27" s="192"/>
      <c r="G27" s="192"/>
      <c r="H27" s="192"/>
      <c r="I27" s="94"/>
    </row>
    <row r="28" spans="1:9" ht="14.25" customHeight="1" x14ac:dyDescent="0.15">
      <c r="I28" s="94"/>
    </row>
    <row r="29" spans="1:9" ht="14.25" thickBot="1" x14ac:dyDescent="0.2">
      <c r="G29" s="192"/>
      <c r="H29" s="192"/>
      <c r="I29" s="94"/>
    </row>
    <row r="30" spans="1:9" ht="14.25" customHeight="1" x14ac:dyDescent="0.15">
      <c r="A30" s="516" t="s">
        <v>879</v>
      </c>
      <c r="B30" s="517" t="s">
        <v>882</v>
      </c>
      <c r="C30" s="517" t="s">
        <v>883</v>
      </c>
      <c r="D30" s="517" t="s">
        <v>884</v>
      </c>
      <c r="E30" s="517" t="s">
        <v>378</v>
      </c>
      <c r="F30" s="517" t="s">
        <v>379</v>
      </c>
      <c r="G30" s="361" t="s">
        <v>734</v>
      </c>
      <c r="H30" s="363"/>
      <c r="I30" s="94"/>
    </row>
    <row r="31" spans="1:9" ht="7.5" customHeight="1" x14ac:dyDescent="0.15">
      <c r="A31" s="199"/>
      <c r="B31" s="180" t="s">
        <v>881</v>
      </c>
      <c r="C31" s="180" t="s">
        <v>381</v>
      </c>
      <c r="D31" s="180" t="s">
        <v>382</v>
      </c>
      <c r="E31" s="180" t="s">
        <v>382</v>
      </c>
      <c r="F31" s="180" t="s">
        <v>382</v>
      </c>
      <c r="G31" s="728" t="s">
        <v>885</v>
      </c>
      <c r="H31" s="729"/>
      <c r="I31" s="94"/>
    </row>
    <row r="32" spans="1:9" ht="26.25" hidden="1" customHeight="1" outlineLevel="1" x14ac:dyDescent="0.15">
      <c r="A32" s="721" t="s">
        <v>377</v>
      </c>
      <c r="B32" s="32">
        <v>768</v>
      </c>
      <c r="C32" s="32">
        <v>787</v>
      </c>
      <c r="D32" s="32">
        <v>2000</v>
      </c>
      <c r="E32" s="32">
        <v>1306</v>
      </c>
      <c r="F32" s="32">
        <v>1324</v>
      </c>
      <c r="G32" s="730">
        <v>27575</v>
      </c>
      <c r="H32" s="731"/>
      <c r="I32" s="100"/>
    </row>
    <row r="33" spans="1:9" ht="15" hidden="1" customHeight="1" outlineLevel="1" x14ac:dyDescent="0.15">
      <c r="A33" s="201" t="s">
        <v>735</v>
      </c>
      <c r="B33" s="202">
        <v>1014</v>
      </c>
      <c r="C33" s="202">
        <v>1054</v>
      </c>
      <c r="D33" s="202">
        <v>2908</v>
      </c>
      <c r="E33" s="202">
        <v>2094</v>
      </c>
      <c r="F33" s="202">
        <v>2672</v>
      </c>
      <c r="G33" s="732">
        <v>37399</v>
      </c>
      <c r="H33" s="733"/>
      <c r="I33" s="100"/>
    </row>
    <row r="34" spans="1:9" ht="21.95" hidden="1" customHeight="1" outlineLevel="1" x14ac:dyDescent="0.15">
      <c r="A34" s="207" t="s">
        <v>287</v>
      </c>
      <c r="B34" s="208">
        <v>668</v>
      </c>
      <c r="C34" s="208">
        <v>644</v>
      </c>
      <c r="D34" s="208">
        <v>3267</v>
      </c>
      <c r="E34" s="208">
        <v>2257</v>
      </c>
      <c r="F34" s="208">
        <v>2673</v>
      </c>
      <c r="G34" s="310">
        <v>37184</v>
      </c>
      <c r="H34" s="355"/>
      <c r="I34" s="100"/>
    </row>
    <row r="35" spans="1:9" ht="21.95" hidden="1" customHeight="1" outlineLevel="1" x14ac:dyDescent="0.15">
      <c r="A35" s="207" t="s">
        <v>288</v>
      </c>
      <c r="B35" s="208">
        <v>484</v>
      </c>
      <c r="C35" s="208">
        <v>483</v>
      </c>
      <c r="D35" s="208">
        <v>3293</v>
      </c>
      <c r="E35" s="208">
        <v>1938</v>
      </c>
      <c r="F35" s="208">
        <v>2595</v>
      </c>
      <c r="G35" s="310">
        <v>33977</v>
      </c>
      <c r="H35" s="355"/>
      <c r="I35" s="100"/>
    </row>
    <row r="36" spans="1:9" ht="21.95" hidden="1" customHeight="1" outlineLevel="1" x14ac:dyDescent="0.15">
      <c r="A36" s="207" t="s">
        <v>289</v>
      </c>
      <c r="B36" s="208">
        <v>708</v>
      </c>
      <c r="C36" s="208">
        <v>721</v>
      </c>
      <c r="D36" s="208">
        <v>2698</v>
      </c>
      <c r="E36" s="208">
        <v>1793</v>
      </c>
      <c r="F36" s="208">
        <v>2712</v>
      </c>
      <c r="G36" s="310">
        <v>36481</v>
      </c>
      <c r="H36" s="355"/>
      <c r="I36" s="100"/>
    </row>
    <row r="37" spans="1:9" ht="21.95" hidden="1" customHeight="1" outlineLevel="1" x14ac:dyDescent="0.15">
      <c r="A37" s="211" t="s">
        <v>290</v>
      </c>
      <c r="B37" s="212">
        <v>439</v>
      </c>
      <c r="C37" s="212">
        <v>440</v>
      </c>
      <c r="D37" s="212">
        <v>2777</v>
      </c>
      <c r="E37" s="212">
        <v>1609</v>
      </c>
      <c r="F37" s="212">
        <v>2275</v>
      </c>
      <c r="G37" s="403">
        <v>32619</v>
      </c>
      <c r="H37" s="734"/>
      <c r="I37" s="100"/>
    </row>
    <row r="38" spans="1:9" ht="21.95" customHeight="1" collapsed="1" x14ac:dyDescent="0.15">
      <c r="A38" s="201" t="s">
        <v>624</v>
      </c>
      <c r="B38" s="202">
        <v>638</v>
      </c>
      <c r="C38" s="202">
        <v>628</v>
      </c>
      <c r="D38" s="202">
        <v>2783</v>
      </c>
      <c r="E38" s="202">
        <v>1909</v>
      </c>
      <c r="F38" s="202">
        <v>3044</v>
      </c>
      <c r="G38" s="732">
        <v>37384</v>
      </c>
      <c r="H38" s="733"/>
      <c r="I38" s="100"/>
    </row>
    <row r="39" spans="1:9" ht="21.95" customHeight="1" x14ac:dyDescent="0.15">
      <c r="A39" s="207" t="s">
        <v>430</v>
      </c>
      <c r="B39" s="208">
        <v>582</v>
      </c>
      <c r="C39" s="208">
        <v>575</v>
      </c>
      <c r="D39" s="208">
        <v>3028</v>
      </c>
      <c r="E39" s="208">
        <v>2051</v>
      </c>
      <c r="F39" s="208">
        <v>2896</v>
      </c>
      <c r="G39" s="310">
        <v>35758</v>
      </c>
      <c r="H39" s="355"/>
      <c r="I39" s="100"/>
    </row>
    <row r="40" spans="1:9" ht="21.95" customHeight="1" x14ac:dyDescent="0.15">
      <c r="A40" s="207" t="s">
        <v>431</v>
      </c>
      <c r="B40" s="208">
        <v>366</v>
      </c>
      <c r="C40" s="208">
        <v>379</v>
      </c>
      <c r="D40" s="208">
        <v>2807</v>
      </c>
      <c r="E40" s="208">
        <v>2163</v>
      </c>
      <c r="F40" s="208">
        <v>2212</v>
      </c>
      <c r="G40" s="310">
        <v>30839</v>
      </c>
      <c r="H40" s="355"/>
      <c r="I40" s="100"/>
    </row>
    <row r="41" spans="1:9" ht="21.95" customHeight="1" x14ac:dyDescent="0.15">
      <c r="A41" s="207" t="s">
        <v>432</v>
      </c>
      <c r="B41" s="208">
        <v>334</v>
      </c>
      <c r="C41" s="208">
        <v>426</v>
      </c>
      <c r="D41" s="208">
        <v>2600</v>
      </c>
      <c r="E41" s="208">
        <v>2136</v>
      </c>
      <c r="F41" s="208">
        <v>2516</v>
      </c>
      <c r="G41" s="310">
        <v>32637</v>
      </c>
      <c r="H41" s="355"/>
      <c r="I41" s="100"/>
    </row>
    <row r="42" spans="1:9" ht="21.95" customHeight="1" x14ac:dyDescent="0.15">
      <c r="A42" s="207" t="s">
        <v>433</v>
      </c>
      <c r="B42" s="208">
        <v>256</v>
      </c>
      <c r="C42" s="208">
        <v>432</v>
      </c>
      <c r="D42" s="208">
        <v>2128</v>
      </c>
      <c r="E42" s="208">
        <v>1470</v>
      </c>
      <c r="F42" s="208">
        <v>2012</v>
      </c>
      <c r="G42" s="310">
        <v>31577</v>
      </c>
      <c r="H42" s="355"/>
      <c r="I42" s="100"/>
    </row>
    <row r="43" spans="1:9" ht="21.95" customHeight="1" x14ac:dyDescent="0.15">
      <c r="A43" s="207" t="s">
        <v>434</v>
      </c>
      <c r="B43" s="208">
        <v>312</v>
      </c>
      <c r="C43" s="208">
        <v>367</v>
      </c>
      <c r="D43" s="208">
        <v>1962</v>
      </c>
      <c r="E43" s="208">
        <v>1868</v>
      </c>
      <c r="F43" s="208">
        <v>2430</v>
      </c>
      <c r="G43" s="310">
        <v>32218</v>
      </c>
      <c r="H43" s="355"/>
      <c r="I43" s="100"/>
    </row>
    <row r="44" spans="1:9" ht="21.95" customHeight="1" x14ac:dyDescent="0.15">
      <c r="A44" s="207" t="s">
        <v>736</v>
      </c>
      <c r="B44" s="208">
        <v>325</v>
      </c>
      <c r="C44" s="208">
        <v>358</v>
      </c>
      <c r="D44" s="208">
        <v>1872</v>
      </c>
      <c r="E44" s="208">
        <v>2357</v>
      </c>
      <c r="F44" s="208">
        <v>2394</v>
      </c>
      <c r="G44" s="310">
        <v>33322</v>
      </c>
      <c r="H44" s="355"/>
      <c r="I44" s="100"/>
    </row>
    <row r="45" spans="1:9" ht="21.95" customHeight="1" x14ac:dyDescent="0.15">
      <c r="A45" s="207" t="s">
        <v>737</v>
      </c>
      <c r="B45" s="208">
        <v>178</v>
      </c>
      <c r="C45" s="208">
        <v>154</v>
      </c>
      <c r="D45" s="208">
        <v>1598</v>
      </c>
      <c r="E45" s="208">
        <v>2441</v>
      </c>
      <c r="F45" s="208">
        <v>2342</v>
      </c>
      <c r="G45" s="310">
        <v>30475</v>
      </c>
      <c r="H45" s="355"/>
      <c r="I45" s="100"/>
    </row>
    <row r="46" spans="1:9" ht="21.95" customHeight="1" x14ac:dyDescent="0.15">
      <c r="A46" s="207" t="s">
        <v>738</v>
      </c>
      <c r="B46" s="208">
        <v>507</v>
      </c>
      <c r="C46" s="208">
        <v>235</v>
      </c>
      <c r="D46" s="208">
        <v>1361</v>
      </c>
      <c r="E46" s="208">
        <v>2459</v>
      </c>
      <c r="F46" s="208">
        <v>2208</v>
      </c>
      <c r="G46" s="310">
        <v>30126</v>
      </c>
      <c r="H46" s="355"/>
      <c r="I46" s="100"/>
    </row>
    <row r="47" spans="1:9" ht="21.95" customHeight="1" x14ac:dyDescent="0.15">
      <c r="A47" s="207" t="s">
        <v>739</v>
      </c>
      <c r="B47" s="208">
        <v>585</v>
      </c>
      <c r="C47" s="208">
        <v>245</v>
      </c>
      <c r="D47" s="208">
        <v>1368</v>
      </c>
      <c r="E47" s="208">
        <v>1999</v>
      </c>
      <c r="F47" s="208">
        <v>1800</v>
      </c>
      <c r="G47" s="310">
        <v>30997</v>
      </c>
      <c r="H47" s="355"/>
      <c r="I47" s="100"/>
    </row>
    <row r="48" spans="1:9" ht="21.95" customHeight="1" x14ac:dyDescent="0.15">
      <c r="A48" s="211" t="s">
        <v>642</v>
      </c>
      <c r="B48" s="212">
        <v>487</v>
      </c>
      <c r="C48" s="212">
        <v>406</v>
      </c>
      <c r="D48" s="212">
        <v>1176</v>
      </c>
      <c r="E48" s="212">
        <v>1956</v>
      </c>
      <c r="F48" s="212">
        <v>1835</v>
      </c>
      <c r="G48" s="310">
        <v>30824</v>
      </c>
      <c r="H48" s="355"/>
      <c r="I48" s="100"/>
    </row>
    <row r="49" spans="1:9" ht="21.95" customHeight="1" x14ac:dyDescent="0.15">
      <c r="A49" s="211" t="s">
        <v>643</v>
      </c>
      <c r="B49" s="212">
        <v>431</v>
      </c>
      <c r="C49" s="212">
        <v>319</v>
      </c>
      <c r="D49" s="212">
        <v>1102</v>
      </c>
      <c r="E49" s="212">
        <v>2150</v>
      </c>
      <c r="F49" s="212">
        <v>2040</v>
      </c>
      <c r="G49" s="310">
        <v>28183</v>
      </c>
      <c r="H49" s="355"/>
      <c r="I49" s="100"/>
    </row>
    <row r="50" spans="1:9" ht="21.95" customHeight="1" x14ac:dyDescent="0.15">
      <c r="A50" s="211" t="s">
        <v>644</v>
      </c>
      <c r="B50" s="212">
        <v>293</v>
      </c>
      <c r="C50" s="212">
        <v>204</v>
      </c>
      <c r="D50" s="212">
        <v>840</v>
      </c>
      <c r="E50" s="212">
        <v>1625</v>
      </c>
      <c r="F50" s="212">
        <v>1744</v>
      </c>
      <c r="G50" s="310">
        <v>24806</v>
      </c>
      <c r="H50" s="355"/>
      <c r="I50" s="100"/>
    </row>
    <row r="51" spans="1:9" ht="21.95" customHeight="1" x14ac:dyDescent="0.15">
      <c r="A51" s="211" t="s">
        <v>627</v>
      </c>
      <c r="B51" s="212">
        <v>332</v>
      </c>
      <c r="C51" s="212">
        <v>182</v>
      </c>
      <c r="D51" s="212">
        <v>639</v>
      </c>
      <c r="E51" s="212">
        <v>1158</v>
      </c>
      <c r="F51" s="212">
        <v>1072</v>
      </c>
      <c r="G51" s="310">
        <v>14042</v>
      </c>
      <c r="H51" s="355"/>
      <c r="I51" s="100"/>
    </row>
    <row r="52" spans="1:9" ht="21.95" customHeight="1" x14ac:dyDescent="0.15">
      <c r="A52" s="211" t="s">
        <v>690</v>
      </c>
      <c r="B52" s="212">
        <v>174</v>
      </c>
      <c r="C52" s="212">
        <v>117</v>
      </c>
      <c r="D52" s="212">
        <v>625</v>
      </c>
      <c r="E52" s="212">
        <v>1254</v>
      </c>
      <c r="F52" s="212">
        <v>941</v>
      </c>
      <c r="G52" s="310">
        <v>13765</v>
      </c>
      <c r="H52" s="355"/>
      <c r="I52" s="100"/>
    </row>
    <row r="53" spans="1:9" ht="21.95" customHeight="1" thickBot="1" x14ac:dyDescent="0.2">
      <c r="A53" s="218" t="s">
        <v>691</v>
      </c>
      <c r="B53" s="375">
        <v>205</v>
      </c>
      <c r="C53" s="375">
        <v>124</v>
      </c>
      <c r="D53" s="375">
        <v>616</v>
      </c>
      <c r="E53" s="375">
        <v>1368</v>
      </c>
      <c r="F53" s="375">
        <v>1162</v>
      </c>
      <c r="G53" s="344">
        <v>14856</v>
      </c>
      <c r="H53" s="356"/>
      <c r="I53" s="100"/>
    </row>
    <row r="54" spans="1:9" ht="18" customHeight="1" x14ac:dyDescent="0.15">
      <c r="A54" s="705" t="s">
        <v>886</v>
      </c>
      <c r="B54" s="705"/>
      <c r="C54" s="705"/>
      <c r="D54" s="705"/>
      <c r="E54" s="458" t="s">
        <v>887</v>
      </c>
      <c r="F54" s="458"/>
      <c r="G54" s="458"/>
      <c r="H54" s="458"/>
      <c r="I54" s="101"/>
    </row>
  </sheetData>
  <mergeCells count="27">
    <mergeCell ref="G46:H46"/>
    <mergeCell ref="G35:H35"/>
    <mergeCell ref="G36:H36"/>
    <mergeCell ref="G37:H37"/>
    <mergeCell ref="A54:D54"/>
    <mergeCell ref="E54:H54"/>
    <mergeCell ref="G47:H47"/>
    <mergeCell ref="G48:H48"/>
    <mergeCell ref="G49:H49"/>
    <mergeCell ref="G50:H50"/>
    <mergeCell ref="G51:H51"/>
    <mergeCell ref="G52:H52"/>
    <mergeCell ref="G53:H53"/>
    <mergeCell ref="G43:H43"/>
    <mergeCell ref="G44:H44"/>
    <mergeCell ref="G45:H45"/>
    <mergeCell ref="G34:H34"/>
    <mergeCell ref="A1:F1"/>
    <mergeCell ref="G30:H30"/>
    <mergeCell ref="G31:H31"/>
    <mergeCell ref="G32:H32"/>
    <mergeCell ref="G33:H33"/>
    <mergeCell ref="G38:H38"/>
    <mergeCell ref="G39:H39"/>
    <mergeCell ref="G40:H40"/>
    <mergeCell ref="G41:H41"/>
    <mergeCell ref="G42:H42"/>
  </mergeCells>
  <phoneticPr fontId="2"/>
  <pageMargins left="0.78740157480314965" right="0.78740157480314965" top="0.59055118110236227" bottom="0.39370078740157483" header="0.51181102362204722" footer="0.31496062992125984"/>
  <pageSetup paperSize="9" firstPageNumber="188" orientation="portrait" blackAndWhite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zoomScaleSheetLayoutView="100" workbookViewId="0">
      <selection activeCell="L44" sqref="L44"/>
    </sheetView>
  </sheetViews>
  <sheetFormatPr defaultRowHeight="13.5" outlineLevelRow="1" x14ac:dyDescent="0.15"/>
  <cols>
    <col min="1" max="1" width="10.25" style="15" customWidth="1"/>
    <col min="2" max="6" width="6.375" style="15" customWidth="1"/>
    <col min="7" max="16" width="9" style="15"/>
  </cols>
  <sheetData>
    <row r="1" spans="1:16" ht="22.5" customHeight="1" x14ac:dyDescent="0.15">
      <c r="A1" s="259" t="s">
        <v>1057</v>
      </c>
      <c r="B1" s="259"/>
      <c r="C1" s="259"/>
      <c r="D1" s="259"/>
      <c r="E1" s="260"/>
      <c r="F1" s="260"/>
      <c r="G1" s="260"/>
      <c r="H1" s="260"/>
      <c r="I1" s="260"/>
      <c r="J1" s="260"/>
    </row>
    <row r="2" spans="1:16" ht="22.5" customHeight="1" thickBot="1" x14ac:dyDescent="0.2">
      <c r="M2" s="288" t="s">
        <v>270</v>
      </c>
      <c r="N2" s="288"/>
      <c r="O2" s="288"/>
      <c r="P2" s="288"/>
    </row>
    <row r="3" spans="1:16" ht="15" customHeight="1" x14ac:dyDescent="0.15">
      <c r="A3" s="190"/>
      <c r="B3" s="361" t="s">
        <v>95</v>
      </c>
      <c r="C3" s="361"/>
      <c r="D3" s="361"/>
      <c r="E3" s="361"/>
      <c r="F3" s="362"/>
      <c r="G3" s="361" t="s">
        <v>125</v>
      </c>
      <c r="H3" s="361"/>
      <c r="I3" s="361"/>
      <c r="J3" s="361"/>
      <c r="K3" s="361"/>
      <c r="L3" s="361" t="s">
        <v>94</v>
      </c>
      <c r="M3" s="361"/>
      <c r="N3" s="361"/>
      <c r="O3" s="361"/>
      <c r="P3" s="363"/>
    </row>
    <row r="4" spans="1:16" x14ac:dyDescent="0.15">
      <c r="A4" s="364" t="s">
        <v>90</v>
      </c>
      <c r="B4" s="365" t="s">
        <v>196</v>
      </c>
      <c r="C4" s="365" t="s">
        <v>197</v>
      </c>
      <c r="D4" s="365" t="s">
        <v>126</v>
      </c>
      <c r="E4" s="365" t="s">
        <v>194</v>
      </c>
      <c r="F4" s="239" t="s">
        <v>127</v>
      </c>
      <c r="G4" s="272" t="s">
        <v>196</v>
      </c>
      <c r="H4" s="272" t="s">
        <v>197</v>
      </c>
      <c r="I4" s="272" t="s">
        <v>126</v>
      </c>
      <c r="J4" s="272" t="s">
        <v>194</v>
      </c>
      <c r="K4" s="366" t="s">
        <v>127</v>
      </c>
      <c r="L4" s="272" t="s">
        <v>196</v>
      </c>
      <c r="M4" s="272" t="s">
        <v>197</v>
      </c>
      <c r="N4" s="272" t="s">
        <v>126</v>
      </c>
      <c r="O4" s="272" t="s">
        <v>194</v>
      </c>
      <c r="P4" s="367" t="s">
        <v>127</v>
      </c>
    </row>
    <row r="5" spans="1:16" x14ac:dyDescent="0.15">
      <c r="A5" s="196"/>
      <c r="B5" s="365"/>
      <c r="C5" s="365"/>
      <c r="D5" s="365"/>
      <c r="E5" s="365"/>
      <c r="F5" s="368" t="s">
        <v>128</v>
      </c>
      <c r="G5" s="272"/>
      <c r="H5" s="272"/>
      <c r="I5" s="272"/>
      <c r="J5" s="272"/>
      <c r="K5" s="369" t="s">
        <v>128</v>
      </c>
      <c r="L5" s="272"/>
      <c r="M5" s="272"/>
      <c r="N5" s="272"/>
      <c r="O5" s="272"/>
      <c r="P5" s="370" t="s">
        <v>128</v>
      </c>
    </row>
    <row r="6" spans="1:16" ht="7.5" customHeight="1" x14ac:dyDescent="0.15">
      <c r="A6" s="199"/>
      <c r="B6" s="180" t="s">
        <v>89</v>
      </c>
      <c r="C6" s="180" t="s">
        <v>0</v>
      </c>
      <c r="D6" s="180" t="s">
        <v>0</v>
      </c>
      <c r="E6" s="180" t="s">
        <v>1</v>
      </c>
      <c r="F6" s="371" t="s">
        <v>0</v>
      </c>
      <c r="G6" s="180" t="s">
        <v>99</v>
      </c>
      <c r="H6" s="180" t="s">
        <v>2</v>
      </c>
      <c r="I6" s="180" t="s">
        <v>2</v>
      </c>
      <c r="J6" s="180" t="s">
        <v>2</v>
      </c>
      <c r="K6" s="180" t="s">
        <v>2</v>
      </c>
      <c r="L6" s="180" t="s">
        <v>27</v>
      </c>
      <c r="M6" s="180" t="s">
        <v>27</v>
      </c>
      <c r="N6" s="180" t="s">
        <v>27</v>
      </c>
      <c r="O6" s="180" t="s">
        <v>27</v>
      </c>
      <c r="P6" s="181" t="s">
        <v>27</v>
      </c>
    </row>
    <row r="7" spans="1:16" s="4" customFormat="1" ht="21" hidden="1" customHeight="1" outlineLevel="1" x14ac:dyDescent="0.15">
      <c r="A7" s="201" t="s">
        <v>241</v>
      </c>
      <c r="B7" s="202">
        <v>12</v>
      </c>
      <c r="C7" s="202">
        <v>2</v>
      </c>
      <c r="D7" s="202">
        <v>1</v>
      </c>
      <c r="E7" s="202">
        <v>3</v>
      </c>
      <c r="F7" s="85">
        <v>3</v>
      </c>
      <c r="G7" s="202">
        <v>2566</v>
      </c>
      <c r="H7" s="202">
        <v>1308</v>
      </c>
      <c r="I7" s="202">
        <v>1135</v>
      </c>
      <c r="J7" s="202">
        <v>360</v>
      </c>
      <c r="K7" s="202">
        <v>108</v>
      </c>
      <c r="L7" s="202">
        <v>112</v>
      </c>
      <c r="M7" s="202">
        <v>58</v>
      </c>
      <c r="N7" s="202">
        <v>63</v>
      </c>
      <c r="O7" s="202">
        <v>13</v>
      </c>
      <c r="P7" s="203">
        <v>7</v>
      </c>
    </row>
    <row r="8" spans="1:16" s="4" customFormat="1" ht="21" hidden="1" customHeight="1" outlineLevel="1" x14ac:dyDescent="0.15">
      <c r="A8" s="207" t="s">
        <v>242</v>
      </c>
      <c r="B8" s="208">
        <v>12</v>
      </c>
      <c r="C8" s="208">
        <v>2</v>
      </c>
      <c r="D8" s="208">
        <v>1</v>
      </c>
      <c r="E8" s="208">
        <v>3</v>
      </c>
      <c r="F8" s="245">
        <v>3</v>
      </c>
      <c r="G8" s="208">
        <v>2522</v>
      </c>
      <c r="H8" s="208">
        <v>1310</v>
      </c>
      <c r="I8" s="208">
        <v>1143</v>
      </c>
      <c r="J8" s="208">
        <v>362</v>
      </c>
      <c r="K8" s="208">
        <v>151</v>
      </c>
      <c r="L8" s="208">
        <v>110</v>
      </c>
      <c r="M8" s="208">
        <v>60</v>
      </c>
      <c r="N8" s="208">
        <v>63</v>
      </c>
      <c r="O8" s="208">
        <v>13</v>
      </c>
      <c r="P8" s="209">
        <v>9</v>
      </c>
    </row>
    <row r="9" spans="1:16" s="4" customFormat="1" ht="21" hidden="1" customHeight="1" outlineLevel="1" x14ac:dyDescent="0.15">
      <c r="A9" s="207" t="s">
        <v>243</v>
      </c>
      <c r="B9" s="208">
        <v>12</v>
      </c>
      <c r="C9" s="208">
        <v>2</v>
      </c>
      <c r="D9" s="208">
        <v>1</v>
      </c>
      <c r="E9" s="208">
        <v>3</v>
      </c>
      <c r="F9" s="245">
        <v>3</v>
      </c>
      <c r="G9" s="208">
        <v>2451</v>
      </c>
      <c r="H9" s="208">
        <v>1374</v>
      </c>
      <c r="I9" s="208">
        <v>1118</v>
      </c>
      <c r="J9" s="208">
        <v>376</v>
      </c>
      <c r="K9" s="208">
        <v>146</v>
      </c>
      <c r="L9" s="208">
        <v>107</v>
      </c>
      <c r="M9" s="208">
        <v>62</v>
      </c>
      <c r="N9" s="208">
        <v>63</v>
      </c>
      <c r="O9" s="208">
        <v>14</v>
      </c>
      <c r="P9" s="209">
        <v>12</v>
      </c>
    </row>
    <row r="10" spans="1:16" s="4" customFormat="1" ht="21" hidden="1" customHeight="1" outlineLevel="1" x14ac:dyDescent="0.15">
      <c r="A10" s="207" t="s">
        <v>244</v>
      </c>
      <c r="B10" s="208">
        <v>12</v>
      </c>
      <c r="C10" s="208">
        <v>2</v>
      </c>
      <c r="D10" s="208">
        <v>2</v>
      </c>
      <c r="E10" s="208">
        <v>3</v>
      </c>
      <c r="F10" s="245">
        <v>3</v>
      </c>
      <c r="G10" s="208">
        <v>2464</v>
      </c>
      <c r="H10" s="208">
        <v>1289</v>
      </c>
      <c r="I10" s="208">
        <v>1100</v>
      </c>
      <c r="J10" s="208">
        <v>404</v>
      </c>
      <c r="K10" s="208">
        <v>114</v>
      </c>
      <c r="L10" s="208">
        <v>116</v>
      </c>
      <c r="M10" s="208">
        <v>58</v>
      </c>
      <c r="N10" s="208">
        <v>72</v>
      </c>
      <c r="O10" s="208">
        <v>17</v>
      </c>
      <c r="P10" s="209">
        <v>12</v>
      </c>
    </row>
    <row r="11" spans="1:16" s="4" customFormat="1" ht="21" hidden="1" customHeight="1" outlineLevel="1" x14ac:dyDescent="0.15">
      <c r="A11" s="207" t="s">
        <v>245</v>
      </c>
      <c r="B11" s="208">
        <v>12</v>
      </c>
      <c r="C11" s="208">
        <v>2</v>
      </c>
      <c r="D11" s="208">
        <v>2</v>
      </c>
      <c r="E11" s="208">
        <v>3</v>
      </c>
      <c r="F11" s="245">
        <v>3</v>
      </c>
      <c r="G11" s="208">
        <v>2518</v>
      </c>
      <c r="H11" s="208">
        <v>1196</v>
      </c>
      <c r="I11" s="208">
        <v>1088</v>
      </c>
      <c r="J11" s="208">
        <v>461</v>
      </c>
      <c r="K11" s="208">
        <v>99</v>
      </c>
      <c r="L11" s="208">
        <v>120</v>
      </c>
      <c r="M11" s="208">
        <v>58</v>
      </c>
      <c r="N11" s="208">
        <v>72</v>
      </c>
      <c r="O11" s="208">
        <v>19</v>
      </c>
      <c r="P11" s="209">
        <v>8</v>
      </c>
    </row>
    <row r="12" spans="1:16" s="4" customFormat="1" ht="21" hidden="1" customHeight="1" outlineLevel="1" x14ac:dyDescent="0.15">
      <c r="A12" s="207" t="s">
        <v>246</v>
      </c>
      <c r="B12" s="208">
        <v>12</v>
      </c>
      <c r="C12" s="208">
        <v>2</v>
      </c>
      <c r="D12" s="208">
        <v>2</v>
      </c>
      <c r="E12" s="208">
        <v>3</v>
      </c>
      <c r="F12" s="245">
        <v>3</v>
      </c>
      <c r="G12" s="208">
        <v>2539</v>
      </c>
      <c r="H12" s="208">
        <v>1186</v>
      </c>
      <c r="I12" s="208">
        <v>1093</v>
      </c>
      <c r="J12" s="208">
        <v>470</v>
      </c>
      <c r="K12" s="208">
        <v>87</v>
      </c>
      <c r="L12" s="208">
        <v>124</v>
      </c>
      <c r="M12" s="208">
        <v>54</v>
      </c>
      <c r="N12" s="208">
        <v>72</v>
      </c>
      <c r="O12" s="208">
        <v>18</v>
      </c>
      <c r="P12" s="209">
        <v>8</v>
      </c>
    </row>
    <row r="13" spans="1:16" s="4" customFormat="1" ht="21" hidden="1" customHeight="1" outlineLevel="1" x14ac:dyDescent="0.15">
      <c r="A13" s="207" t="s">
        <v>247</v>
      </c>
      <c r="B13" s="208">
        <v>12</v>
      </c>
      <c r="C13" s="208">
        <v>2</v>
      </c>
      <c r="D13" s="208">
        <v>2</v>
      </c>
      <c r="E13" s="208">
        <v>3</v>
      </c>
      <c r="F13" s="245">
        <v>3</v>
      </c>
      <c r="G13" s="208">
        <v>2560</v>
      </c>
      <c r="H13" s="208">
        <v>1170</v>
      </c>
      <c r="I13" s="208">
        <v>1082</v>
      </c>
      <c r="J13" s="208">
        <v>464</v>
      </c>
      <c r="K13" s="208">
        <v>90</v>
      </c>
      <c r="L13" s="208">
        <v>124</v>
      </c>
      <c r="M13" s="208">
        <v>54</v>
      </c>
      <c r="N13" s="208">
        <v>75</v>
      </c>
      <c r="O13" s="208">
        <v>18</v>
      </c>
      <c r="P13" s="209">
        <v>8</v>
      </c>
    </row>
    <row r="14" spans="1:16" s="4" customFormat="1" ht="21" hidden="1" customHeight="1" outlineLevel="1" x14ac:dyDescent="0.15">
      <c r="A14" s="207" t="s">
        <v>248</v>
      </c>
      <c r="B14" s="208">
        <v>13</v>
      </c>
      <c r="C14" s="208">
        <v>2</v>
      </c>
      <c r="D14" s="208">
        <v>2</v>
      </c>
      <c r="E14" s="208">
        <v>3</v>
      </c>
      <c r="F14" s="245">
        <v>3</v>
      </c>
      <c r="G14" s="208">
        <v>2586</v>
      </c>
      <c r="H14" s="208">
        <v>1180</v>
      </c>
      <c r="I14" s="208">
        <v>1092</v>
      </c>
      <c r="J14" s="208">
        <v>427</v>
      </c>
      <c r="K14" s="208">
        <v>82</v>
      </c>
      <c r="L14" s="208">
        <v>134</v>
      </c>
      <c r="M14" s="208">
        <v>54</v>
      </c>
      <c r="N14" s="208">
        <v>75</v>
      </c>
      <c r="O14" s="208">
        <v>18</v>
      </c>
      <c r="P14" s="209">
        <v>8</v>
      </c>
    </row>
    <row r="15" spans="1:16" s="4" customFormat="1" ht="21" hidden="1" customHeight="1" outlineLevel="1" x14ac:dyDescent="0.15">
      <c r="A15" s="207" t="s">
        <v>249</v>
      </c>
      <c r="B15" s="208">
        <v>13</v>
      </c>
      <c r="C15" s="208">
        <v>2</v>
      </c>
      <c r="D15" s="208">
        <v>2</v>
      </c>
      <c r="E15" s="208">
        <v>3</v>
      </c>
      <c r="F15" s="245">
        <v>3</v>
      </c>
      <c r="G15" s="208">
        <v>2640</v>
      </c>
      <c r="H15" s="208">
        <v>1161</v>
      </c>
      <c r="I15" s="208">
        <v>1069</v>
      </c>
      <c r="J15" s="208">
        <v>389</v>
      </c>
      <c r="K15" s="208">
        <v>79</v>
      </c>
      <c r="L15" s="208">
        <v>130</v>
      </c>
      <c r="M15" s="208">
        <v>53</v>
      </c>
      <c r="N15" s="208">
        <v>76</v>
      </c>
      <c r="O15" s="208">
        <v>16</v>
      </c>
      <c r="P15" s="209">
        <v>7</v>
      </c>
    </row>
    <row r="16" spans="1:16" s="4" customFormat="1" ht="21" hidden="1" customHeight="1" outlineLevel="1" x14ac:dyDescent="0.15">
      <c r="A16" s="207" t="s">
        <v>250</v>
      </c>
      <c r="B16" s="208">
        <v>13</v>
      </c>
      <c r="C16" s="208">
        <v>2</v>
      </c>
      <c r="D16" s="208">
        <v>2</v>
      </c>
      <c r="E16" s="208">
        <v>3</v>
      </c>
      <c r="F16" s="245">
        <v>3</v>
      </c>
      <c r="G16" s="208">
        <v>2614</v>
      </c>
      <c r="H16" s="208">
        <v>1211</v>
      </c>
      <c r="I16" s="208">
        <v>1026</v>
      </c>
      <c r="J16" s="208">
        <v>374</v>
      </c>
      <c r="K16" s="208">
        <v>49</v>
      </c>
      <c r="L16" s="208">
        <v>134</v>
      </c>
      <c r="M16" s="208">
        <v>56</v>
      </c>
      <c r="N16" s="208">
        <v>76</v>
      </c>
      <c r="O16" s="208">
        <v>17</v>
      </c>
      <c r="P16" s="209">
        <v>5</v>
      </c>
    </row>
    <row r="17" spans="1:16" s="4" customFormat="1" ht="21" hidden="1" customHeight="1" outlineLevel="1" x14ac:dyDescent="0.15">
      <c r="A17" s="207" t="s">
        <v>251</v>
      </c>
      <c r="B17" s="208">
        <v>11</v>
      </c>
      <c r="C17" s="208">
        <v>2</v>
      </c>
      <c r="D17" s="208">
        <v>2</v>
      </c>
      <c r="E17" s="208">
        <v>3</v>
      </c>
      <c r="F17" s="245">
        <v>2</v>
      </c>
      <c r="G17" s="208">
        <v>2539</v>
      </c>
      <c r="H17" s="208">
        <v>1249</v>
      </c>
      <c r="I17" s="208">
        <v>993</v>
      </c>
      <c r="J17" s="208">
        <v>354</v>
      </c>
      <c r="K17" s="208">
        <v>33</v>
      </c>
      <c r="L17" s="208">
        <v>127</v>
      </c>
      <c r="M17" s="208">
        <v>57</v>
      </c>
      <c r="N17" s="208">
        <v>78</v>
      </c>
      <c r="O17" s="208">
        <v>15</v>
      </c>
      <c r="P17" s="209">
        <v>3</v>
      </c>
    </row>
    <row r="18" spans="1:16" s="4" customFormat="1" ht="21" hidden="1" customHeight="1" outlineLevel="1" x14ac:dyDescent="0.15">
      <c r="A18" s="207" t="s">
        <v>252</v>
      </c>
      <c r="B18" s="208">
        <v>11</v>
      </c>
      <c r="C18" s="208">
        <v>2</v>
      </c>
      <c r="D18" s="208">
        <v>2</v>
      </c>
      <c r="E18" s="208">
        <v>3</v>
      </c>
      <c r="F18" s="245">
        <v>2</v>
      </c>
      <c r="G18" s="208">
        <v>2439</v>
      </c>
      <c r="H18" s="208">
        <v>1289</v>
      </c>
      <c r="I18" s="208">
        <v>990</v>
      </c>
      <c r="J18" s="208">
        <v>370</v>
      </c>
      <c r="K18" s="208">
        <v>35</v>
      </c>
      <c r="L18" s="208">
        <v>127</v>
      </c>
      <c r="M18" s="208">
        <v>57</v>
      </c>
      <c r="N18" s="208">
        <v>78</v>
      </c>
      <c r="O18" s="208">
        <v>16</v>
      </c>
      <c r="P18" s="209">
        <v>3</v>
      </c>
    </row>
    <row r="19" spans="1:16" s="4" customFormat="1" ht="21" hidden="1" customHeight="1" outlineLevel="1" x14ac:dyDescent="0.15">
      <c r="A19" s="207" t="s">
        <v>253</v>
      </c>
      <c r="B19" s="208">
        <v>11</v>
      </c>
      <c r="C19" s="208">
        <v>2</v>
      </c>
      <c r="D19" s="208">
        <v>2</v>
      </c>
      <c r="E19" s="208">
        <v>3</v>
      </c>
      <c r="F19" s="245">
        <v>2</v>
      </c>
      <c r="G19" s="208">
        <v>2359</v>
      </c>
      <c r="H19" s="208">
        <v>1279</v>
      </c>
      <c r="I19" s="208">
        <v>979</v>
      </c>
      <c r="J19" s="208">
        <v>357</v>
      </c>
      <c r="K19" s="208">
        <v>39</v>
      </c>
      <c r="L19" s="208">
        <v>127</v>
      </c>
      <c r="M19" s="208">
        <v>59</v>
      </c>
      <c r="N19" s="208">
        <v>78</v>
      </c>
      <c r="O19" s="208">
        <v>15</v>
      </c>
      <c r="P19" s="209">
        <v>2</v>
      </c>
    </row>
    <row r="20" spans="1:16" s="4" customFormat="1" ht="21" hidden="1" customHeight="1" outlineLevel="1" x14ac:dyDescent="0.15">
      <c r="A20" s="207" t="s">
        <v>254</v>
      </c>
      <c r="B20" s="208">
        <v>11</v>
      </c>
      <c r="C20" s="208">
        <v>2</v>
      </c>
      <c r="D20" s="208">
        <v>2</v>
      </c>
      <c r="E20" s="208">
        <v>3</v>
      </c>
      <c r="F20" s="245">
        <v>2</v>
      </c>
      <c r="G20" s="208">
        <v>2279</v>
      </c>
      <c r="H20" s="208">
        <v>1265</v>
      </c>
      <c r="I20" s="208">
        <v>1019</v>
      </c>
      <c r="J20" s="208">
        <v>360</v>
      </c>
      <c r="K20" s="208">
        <v>108</v>
      </c>
      <c r="L20" s="208">
        <v>125</v>
      </c>
      <c r="M20" s="208">
        <v>57</v>
      </c>
      <c r="N20" s="208">
        <v>78</v>
      </c>
      <c r="O20" s="208">
        <v>15</v>
      </c>
      <c r="P20" s="209">
        <v>6</v>
      </c>
    </row>
    <row r="21" spans="1:16" s="4" customFormat="1" ht="21" hidden="1" customHeight="1" outlineLevel="1" x14ac:dyDescent="0.15">
      <c r="A21" s="207" t="s">
        <v>394</v>
      </c>
      <c r="B21" s="208">
        <v>10</v>
      </c>
      <c r="C21" s="208">
        <v>2</v>
      </c>
      <c r="D21" s="208">
        <v>2</v>
      </c>
      <c r="E21" s="208">
        <v>3</v>
      </c>
      <c r="F21" s="245">
        <v>2</v>
      </c>
      <c r="G21" s="208">
        <v>2187</v>
      </c>
      <c r="H21" s="208">
        <v>1222</v>
      </c>
      <c r="I21" s="208">
        <v>1040</v>
      </c>
      <c r="J21" s="208">
        <v>361</v>
      </c>
      <c r="K21" s="208">
        <v>134</v>
      </c>
      <c r="L21" s="208">
        <v>121</v>
      </c>
      <c r="M21" s="208">
        <v>60</v>
      </c>
      <c r="N21" s="208">
        <v>79</v>
      </c>
      <c r="O21" s="208">
        <v>16</v>
      </c>
      <c r="P21" s="209">
        <v>8</v>
      </c>
    </row>
    <row r="22" spans="1:16" s="4" customFormat="1" ht="21" hidden="1" customHeight="1" outlineLevel="1" x14ac:dyDescent="0.15">
      <c r="A22" s="207" t="s">
        <v>255</v>
      </c>
      <c r="B22" s="208">
        <v>9</v>
      </c>
      <c r="C22" s="208">
        <v>2</v>
      </c>
      <c r="D22" s="208">
        <v>2</v>
      </c>
      <c r="E22" s="208">
        <v>3</v>
      </c>
      <c r="F22" s="245">
        <v>2</v>
      </c>
      <c r="G22" s="208">
        <v>2096</v>
      </c>
      <c r="H22" s="208">
        <v>1202</v>
      </c>
      <c r="I22" s="208">
        <v>1029</v>
      </c>
      <c r="J22" s="208">
        <v>368</v>
      </c>
      <c r="K22" s="208">
        <v>137</v>
      </c>
      <c r="L22" s="208">
        <v>119</v>
      </c>
      <c r="M22" s="208">
        <v>62</v>
      </c>
      <c r="N22" s="208">
        <v>79</v>
      </c>
      <c r="O22" s="208">
        <v>16</v>
      </c>
      <c r="P22" s="209">
        <v>8</v>
      </c>
    </row>
    <row r="23" spans="1:16" s="4" customFormat="1" ht="21" hidden="1" customHeight="1" outlineLevel="1" x14ac:dyDescent="0.15">
      <c r="A23" s="207" t="s">
        <v>256</v>
      </c>
      <c r="B23" s="208">
        <v>8</v>
      </c>
      <c r="C23" s="208">
        <v>2</v>
      </c>
      <c r="D23" s="208">
        <v>2</v>
      </c>
      <c r="E23" s="208">
        <v>3</v>
      </c>
      <c r="F23" s="245">
        <v>2</v>
      </c>
      <c r="G23" s="208">
        <v>2072</v>
      </c>
      <c r="H23" s="208">
        <v>1127</v>
      </c>
      <c r="I23" s="208">
        <v>1011</v>
      </c>
      <c r="J23" s="208">
        <v>337</v>
      </c>
      <c r="K23" s="208">
        <v>145</v>
      </c>
      <c r="L23" s="208">
        <v>114</v>
      </c>
      <c r="M23" s="208">
        <v>64</v>
      </c>
      <c r="N23" s="208">
        <v>78</v>
      </c>
      <c r="O23" s="208">
        <v>17</v>
      </c>
      <c r="P23" s="209">
        <v>7</v>
      </c>
    </row>
    <row r="24" spans="1:16" s="4" customFormat="1" ht="21" hidden="1" customHeight="1" outlineLevel="1" x14ac:dyDescent="0.15">
      <c r="A24" s="207" t="s">
        <v>257</v>
      </c>
      <c r="B24" s="208">
        <v>7</v>
      </c>
      <c r="C24" s="208">
        <v>2</v>
      </c>
      <c r="D24" s="208">
        <v>2</v>
      </c>
      <c r="E24" s="208">
        <v>3</v>
      </c>
      <c r="F24" s="245">
        <v>2</v>
      </c>
      <c r="G24" s="208">
        <v>2053</v>
      </c>
      <c r="H24" s="208">
        <v>1029</v>
      </c>
      <c r="I24" s="208">
        <v>985</v>
      </c>
      <c r="J24" s="208">
        <v>333</v>
      </c>
      <c r="K24" s="208">
        <v>158</v>
      </c>
      <c r="L24" s="208">
        <v>114</v>
      </c>
      <c r="M24" s="208">
        <v>55</v>
      </c>
      <c r="N24" s="208">
        <v>75</v>
      </c>
      <c r="O24" s="208">
        <v>18</v>
      </c>
      <c r="P24" s="209">
        <v>9</v>
      </c>
    </row>
    <row r="25" spans="1:16" s="4" customFormat="1" ht="21" hidden="1" customHeight="1" outlineLevel="1" x14ac:dyDescent="0.15">
      <c r="A25" s="207" t="s">
        <v>258</v>
      </c>
      <c r="B25" s="208">
        <v>7</v>
      </c>
      <c r="C25" s="208">
        <v>2</v>
      </c>
      <c r="D25" s="208">
        <v>2</v>
      </c>
      <c r="E25" s="208">
        <v>3</v>
      </c>
      <c r="F25" s="245">
        <v>2</v>
      </c>
      <c r="G25" s="208">
        <v>2000</v>
      </c>
      <c r="H25" s="208">
        <v>1006</v>
      </c>
      <c r="I25" s="208">
        <v>951</v>
      </c>
      <c r="J25" s="208">
        <v>338</v>
      </c>
      <c r="K25" s="208">
        <v>156</v>
      </c>
      <c r="L25" s="208">
        <v>107</v>
      </c>
      <c r="M25" s="208">
        <v>54</v>
      </c>
      <c r="N25" s="208">
        <v>75</v>
      </c>
      <c r="O25" s="208">
        <v>17</v>
      </c>
      <c r="P25" s="209">
        <v>9</v>
      </c>
    </row>
    <row r="26" spans="1:16" s="4" customFormat="1" ht="21" hidden="1" customHeight="1" outlineLevel="1" x14ac:dyDescent="0.15">
      <c r="A26" s="207" t="s">
        <v>259</v>
      </c>
      <c r="B26" s="208">
        <v>7</v>
      </c>
      <c r="C26" s="208">
        <v>2</v>
      </c>
      <c r="D26" s="208">
        <v>2</v>
      </c>
      <c r="E26" s="208">
        <v>3</v>
      </c>
      <c r="F26" s="245">
        <v>2</v>
      </c>
      <c r="G26" s="208">
        <v>1915</v>
      </c>
      <c r="H26" s="208">
        <v>1006</v>
      </c>
      <c r="I26" s="208">
        <v>919</v>
      </c>
      <c r="J26" s="208">
        <v>327</v>
      </c>
      <c r="K26" s="208">
        <v>118</v>
      </c>
      <c r="L26" s="208">
        <v>109</v>
      </c>
      <c r="M26" s="208">
        <v>53</v>
      </c>
      <c r="N26" s="208">
        <v>76</v>
      </c>
      <c r="O26" s="208">
        <v>16</v>
      </c>
      <c r="P26" s="209">
        <v>8</v>
      </c>
    </row>
    <row r="27" spans="1:16" s="4" customFormat="1" ht="21" hidden="1" customHeight="1" outlineLevel="1" x14ac:dyDescent="0.15">
      <c r="A27" s="207" t="s">
        <v>260</v>
      </c>
      <c r="B27" s="208">
        <v>7</v>
      </c>
      <c r="C27" s="208">
        <v>2</v>
      </c>
      <c r="D27" s="208">
        <v>2</v>
      </c>
      <c r="E27" s="208">
        <v>3</v>
      </c>
      <c r="F27" s="245">
        <v>2</v>
      </c>
      <c r="G27" s="208">
        <v>1836</v>
      </c>
      <c r="H27" s="208">
        <v>1009</v>
      </c>
      <c r="I27" s="208">
        <v>874</v>
      </c>
      <c r="J27" s="208">
        <v>304</v>
      </c>
      <c r="K27" s="208">
        <v>101</v>
      </c>
      <c r="L27" s="208">
        <v>105</v>
      </c>
      <c r="M27" s="208">
        <v>54</v>
      </c>
      <c r="N27" s="208">
        <v>74</v>
      </c>
      <c r="O27" s="208">
        <v>18</v>
      </c>
      <c r="P27" s="209">
        <v>7</v>
      </c>
    </row>
    <row r="28" spans="1:16" s="4" customFormat="1" ht="21" hidden="1" customHeight="1" outlineLevel="1" x14ac:dyDescent="0.15">
      <c r="A28" s="207" t="s">
        <v>261</v>
      </c>
      <c r="B28" s="208">
        <v>7</v>
      </c>
      <c r="C28" s="208">
        <v>2</v>
      </c>
      <c r="D28" s="208">
        <v>2</v>
      </c>
      <c r="E28" s="208">
        <v>3</v>
      </c>
      <c r="F28" s="245">
        <v>2</v>
      </c>
      <c r="G28" s="208">
        <v>1753</v>
      </c>
      <c r="H28" s="208">
        <v>994</v>
      </c>
      <c r="I28" s="208">
        <v>808</v>
      </c>
      <c r="J28" s="208">
        <v>307</v>
      </c>
      <c r="K28" s="208">
        <v>77</v>
      </c>
      <c r="L28" s="208">
        <v>100</v>
      </c>
      <c r="M28" s="208">
        <v>55</v>
      </c>
      <c r="N28" s="208">
        <v>77</v>
      </c>
      <c r="O28" s="208">
        <v>19</v>
      </c>
      <c r="P28" s="209">
        <v>6</v>
      </c>
    </row>
    <row r="29" spans="1:16" s="4" customFormat="1" ht="21" hidden="1" customHeight="1" outlineLevel="1" x14ac:dyDescent="0.15">
      <c r="A29" s="201" t="s">
        <v>395</v>
      </c>
      <c r="B29" s="202">
        <v>7</v>
      </c>
      <c r="C29" s="202">
        <v>2</v>
      </c>
      <c r="D29" s="202">
        <v>2</v>
      </c>
      <c r="E29" s="202">
        <v>3</v>
      </c>
      <c r="F29" s="85">
        <v>2</v>
      </c>
      <c r="G29" s="202">
        <v>1676</v>
      </c>
      <c r="H29" s="202">
        <v>972</v>
      </c>
      <c r="I29" s="202">
        <v>779</v>
      </c>
      <c r="J29" s="202">
        <v>295</v>
      </c>
      <c r="K29" s="202">
        <v>74</v>
      </c>
      <c r="L29" s="202">
        <v>98</v>
      </c>
      <c r="M29" s="202">
        <v>52</v>
      </c>
      <c r="N29" s="202">
        <v>75</v>
      </c>
      <c r="O29" s="202">
        <v>20</v>
      </c>
      <c r="P29" s="203">
        <v>5</v>
      </c>
    </row>
    <row r="30" spans="1:16" s="4" customFormat="1" ht="21" hidden="1" customHeight="1" outlineLevel="1" x14ac:dyDescent="0.15">
      <c r="A30" s="207" t="s">
        <v>262</v>
      </c>
      <c r="B30" s="208">
        <v>7</v>
      </c>
      <c r="C30" s="208">
        <v>2</v>
      </c>
      <c r="D30" s="208">
        <v>2</v>
      </c>
      <c r="E30" s="208">
        <v>3</v>
      </c>
      <c r="F30" s="245">
        <v>2</v>
      </c>
      <c r="G30" s="208">
        <v>1616</v>
      </c>
      <c r="H30" s="208">
        <v>933</v>
      </c>
      <c r="I30" s="208">
        <v>768</v>
      </c>
      <c r="J30" s="208">
        <v>297</v>
      </c>
      <c r="K30" s="208">
        <v>51</v>
      </c>
      <c r="L30" s="208">
        <v>96</v>
      </c>
      <c r="M30" s="208">
        <v>52</v>
      </c>
      <c r="N30" s="208">
        <v>78</v>
      </c>
      <c r="O30" s="208">
        <v>21</v>
      </c>
      <c r="P30" s="209">
        <v>4</v>
      </c>
    </row>
    <row r="31" spans="1:16" s="4" customFormat="1" ht="21" hidden="1" customHeight="1" outlineLevel="1" x14ac:dyDescent="0.15">
      <c r="A31" s="207" t="s">
        <v>263</v>
      </c>
      <c r="B31" s="208">
        <v>7</v>
      </c>
      <c r="C31" s="208">
        <v>2</v>
      </c>
      <c r="D31" s="208">
        <v>2</v>
      </c>
      <c r="E31" s="208">
        <v>3</v>
      </c>
      <c r="F31" s="245">
        <v>2</v>
      </c>
      <c r="G31" s="208">
        <v>1549</v>
      </c>
      <c r="H31" s="208">
        <v>894</v>
      </c>
      <c r="I31" s="208">
        <v>759</v>
      </c>
      <c r="J31" s="208">
        <v>321</v>
      </c>
      <c r="K31" s="208">
        <v>39</v>
      </c>
      <c r="L31" s="208">
        <v>99</v>
      </c>
      <c r="M31" s="208">
        <v>50</v>
      </c>
      <c r="N31" s="208">
        <v>75</v>
      </c>
      <c r="O31" s="208">
        <v>21</v>
      </c>
      <c r="P31" s="209">
        <v>4</v>
      </c>
    </row>
    <row r="32" spans="1:16" s="4" customFormat="1" ht="21" hidden="1" customHeight="1" outlineLevel="1" x14ac:dyDescent="0.15">
      <c r="A32" s="207" t="s">
        <v>264</v>
      </c>
      <c r="B32" s="208">
        <v>7</v>
      </c>
      <c r="C32" s="208">
        <v>2</v>
      </c>
      <c r="D32" s="208">
        <v>2</v>
      </c>
      <c r="E32" s="208">
        <v>3</v>
      </c>
      <c r="F32" s="245">
        <v>2</v>
      </c>
      <c r="G32" s="208">
        <v>1503</v>
      </c>
      <c r="H32" s="208">
        <v>862</v>
      </c>
      <c r="I32" s="208">
        <v>711</v>
      </c>
      <c r="J32" s="208">
        <v>283</v>
      </c>
      <c r="K32" s="208">
        <v>37</v>
      </c>
      <c r="L32" s="208">
        <v>92</v>
      </c>
      <c r="M32" s="208">
        <v>51</v>
      </c>
      <c r="N32" s="208">
        <v>69</v>
      </c>
      <c r="O32" s="208">
        <v>19</v>
      </c>
      <c r="P32" s="209">
        <v>2</v>
      </c>
    </row>
    <row r="33" spans="1:16" s="4" customFormat="1" ht="21" hidden="1" customHeight="1" outlineLevel="1" x14ac:dyDescent="0.15">
      <c r="A33" s="211" t="s">
        <v>265</v>
      </c>
      <c r="B33" s="212">
        <v>5</v>
      </c>
      <c r="C33" s="212">
        <v>2</v>
      </c>
      <c r="D33" s="212">
        <v>2</v>
      </c>
      <c r="E33" s="212">
        <v>3</v>
      </c>
      <c r="F33" s="37">
        <v>1</v>
      </c>
      <c r="G33" s="212">
        <v>1396</v>
      </c>
      <c r="H33" s="212">
        <v>846</v>
      </c>
      <c r="I33" s="212">
        <v>681</v>
      </c>
      <c r="J33" s="212">
        <v>299</v>
      </c>
      <c r="K33" s="212">
        <v>37</v>
      </c>
      <c r="L33" s="212">
        <v>82</v>
      </c>
      <c r="M33" s="212">
        <v>47</v>
      </c>
      <c r="N33" s="212">
        <v>68</v>
      </c>
      <c r="O33" s="212">
        <v>20</v>
      </c>
      <c r="P33" s="214">
        <v>4</v>
      </c>
    </row>
    <row r="34" spans="1:16" s="4" customFormat="1" ht="21" hidden="1" customHeight="1" outlineLevel="1" x14ac:dyDescent="0.15">
      <c r="A34" s="201" t="s">
        <v>592</v>
      </c>
      <c r="B34" s="202">
        <v>5</v>
      </c>
      <c r="C34" s="202">
        <v>2</v>
      </c>
      <c r="D34" s="202">
        <v>2</v>
      </c>
      <c r="E34" s="202">
        <v>3</v>
      </c>
      <c r="F34" s="85">
        <v>1</v>
      </c>
      <c r="G34" s="202">
        <v>1330</v>
      </c>
      <c r="H34" s="202">
        <v>813</v>
      </c>
      <c r="I34" s="202">
        <v>619</v>
      </c>
      <c r="J34" s="202">
        <v>289</v>
      </c>
      <c r="K34" s="202">
        <v>37</v>
      </c>
      <c r="L34" s="202">
        <v>82</v>
      </c>
      <c r="M34" s="202">
        <v>47</v>
      </c>
      <c r="N34" s="202">
        <v>61</v>
      </c>
      <c r="O34" s="202">
        <v>21</v>
      </c>
      <c r="P34" s="203">
        <v>3</v>
      </c>
    </row>
    <row r="35" spans="1:16" s="4" customFormat="1" ht="21" hidden="1" customHeight="1" outlineLevel="1" x14ac:dyDescent="0.15">
      <c r="A35" s="207" t="s">
        <v>266</v>
      </c>
      <c r="B35" s="208">
        <v>5</v>
      </c>
      <c r="C35" s="208">
        <v>2</v>
      </c>
      <c r="D35" s="208">
        <v>2</v>
      </c>
      <c r="E35" s="208">
        <v>3</v>
      </c>
      <c r="F35" s="245">
        <v>1</v>
      </c>
      <c r="G35" s="208">
        <v>1218</v>
      </c>
      <c r="H35" s="208">
        <v>739</v>
      </c>
      <c r="I35" s="208">
        <v>616</v>
      </c>
      <c r="J35" s="208">
        <v>305</v>
      </c>
      <c r="K35" s="208">
        <v>42</v>
      </c>
      <c r="L35" s="208">
        <v>77</v>
      </c>
      <c r="M35" s="208">
        <v>47</v>
      </c>
      <c r="N35" s="208">
        <v>60</v>
      </c>
      <c r="O35" s="208">
        <v>20</v>
      </c>
      <c r="P35" s="209">
        <v>3</v>
      </c>
    </row>
    <row r="36" spans="1:16" s="4" customFormat="1" ht="21" hidden="1" customHeight="1" outlineLevel="1" x14ac:dyDescent="0.15">
      <c r="A36" s="207" t="s">
        <v>267</v>
      </c>
      <c r="B36" s="208">
        <v>5</v>
      </c>
      <c r="C36" s="208">
        <v>2</v>
      </c>
      <c r="D36" s="208">
        <v>2</v>
      </c>
      <c r="E36" s="208">
        <v>2</v>
      </c>
      <c r="F36" s="245">
        <v>1</v>
      </c>
      <c r="G36" s="208">
        <v>1175</v>
      </c>
      <c r="H36" s="208">
        <v>701</v>
      </c>
      <c r="I36" s="208">
        <v>605</v>
      </c>
      <c r="J36" s="208">
        <v>289</v>
      </c>
      <c r="K36" s="208">
        <v>43</v>
      </c>
      <c r="L36" s="208">
        <v>76</v>
      </c>
      <c r="M36" s="208">
        <v>49</v>
      </c>
      <c r="N36" s="208">
        <v>56</v>
      </c>
      <c r="O36" s="208">
        <v>14</v>
      </c>
      <c r="P36" s="209">
        <v>3</v>
      </c>
    </row>
    <row r="37" spans="1:16" ht="21" hidden="1" customHeight="1" outlineLevel="1" x14ac:dyDescent="0.15">
      <c r="A37" s="207" t="s">
        <v>268</v>
      </c>
      <c r="B37" s="208">
        <v>5</v>
      </c>
      <c r="C37" s="208">
        <v>2</v>
      </c>
      <c r="D37" s="208">
        <v>2</v>
      </c>
      <c r="E37" s="208">
        <v>2</v>
      </c>
      <c r="F37" s="245">
        <v>1</v>
      </c>
      <c r="G37" s="208">
        <v>1190</v>
      </c>
      <c r="H37" s="208">
        <v>648</v>
      </c>
      <c r="I37" s="208">
        <v>543</v>
      </c>
      <c r="J37" s="208">
        <v>307</v>
      </c>
      <c r="K37" s="208">
        <v>18</v>
      </c>
      <c r="L37" s="208">
        <v>84</v>
      </c>
      <c r="M37" s="208">
        <v>46</v>
      </c>
      <c r="N37" s="208">
        <v>56</v>
      </c>
      <c r="O37" s="208">
        <v>15</v>
      </c>
      <c r="P37" s="209">
        <v>3</v>
      </c>
    </row>
    <row r="38" spans="1:16" ht="21" hidden="1" customHeight="1" outlineLevel="1" x14ac:dyDescent="0.15">
      <c r="A38" s="211" t="s">
        <v>269</v>
      </c>
      <c r="B38" s="212">
        <v>5</v>
      </c>
      <c r="C38" s="212">
        <v>2</v>
      </c>
      <c r="D38" s="212">
        <v>2</v>
      </c>
      <c r="E38" s="212">
        <v>2</v>
      </c>
      <c r="F38" s="372" t="s">
        <v>240</v>
      </c>
      <c r="G38" s="212">
        <v>1175</v>
      </c>
      <c r="H38" s="212">
        <v>640</v>
      </c>
      <c r="I38" s="212">
        <v>501</v>
      </c>
      <c r="J38" s="212">
        <v>292</v>
      </c>
      <c r="K38" s="213" t="s">
        <v>124</v>
      </c>
      <c r="L38" s="212">
        <v>83</v>
      </c>
      <c r="M38" s="212">
        <v>45</v>
      </c>
      <c r="N38" s="212">
        <v>51</v>
      </c>
      <c r="O38" s="212">
        <v>17</v>
      </c>
      <c r="P38" s="216" t="s">
        <v>124</v>
      </c>
    </row>
    <row r="39" spans="1:16" ht="21" customHeight="1" collapsed="1" x14ac:dyDescent="0.15">
      <c r="A39" s="201" t="s">
        <v>624</v>
      </c>
      <c r="B39" s="202">
        <v>4</v>
      </c>
      <c r="C39" s="202">
        <v>2</v>
      </c>
      <c r="D39" s="202">
        <v>2</v>
      </c>
      <c r="E39" s="202">
        <v>2</v>
      </c>
      <c r="F39" s="373" t="s">
        <v>423</v>
      </c>
      <c r="G39" s="202">
        <v>1155</v>
      </c>
      <c r="H39" s="202">
        <v>590</v>
      </c>
      <c r="I39" s="202">
        <v>466</v>
      </c>
      <c r="J39" s="202">
        <v>282</v>
      </c>
      <c r="K39" s="182" t="s">
        <v>124</v>
      </c>
      <c r="L39" s="202">
        <v>85</v>
      </c>
      <c r="M39" s="202">
        <v>44</v>
      </c>
      <c r="N39" s="202">
        <v>51</v>
      </c>
      <c r="O39" s="202">
        <v>16</v>
      </c>
      <c r="P39" s="183" t="s">
        <v>124</v>
      </c>
    </row>
    <row r="40" spans="1:16" s="4" customFormat="1" ht="21" customHeight="1" x14ac:dyDescent="0.15">
      <c r="A40" s="207" t="s">
        <v>396</v>
      </c>
      <c r="B40" s="208">
        <v>4</v>
      </c>
      <c r="C40" s="208">
        <v>2</v>
      </c>
      <c r="D40" s="208">
        <v>2</v>
      </c>
      <c r="E40" s="208">
        <v>2</v>
      </c>
      <c r="F40" s="374" t="s">
        <v>423</v>
      </c>
      <c r="G40" s="208">
        <v>1135</v>
      </c>
      <c r="H40" s="208">
        <v>585</v>
      </c>
      <c r="I40" s="208">
        <v>462</v>
      </c>
      <c r="J40" s="208">
        <v>308</v>
      </c>
      <c r="K40" s="185" t="s">
        <v>124</v>
      </c>
      <c r="L40" s="208">
        <v>83</v>
      </c>
      <c r="M40" s="208">
        <v>44</v>
      </c>
      <c r="N40" s="208">
        <v>67</v>
      </c>
      <c r="O40" s="208">
        <v>15</v>
      </c>
      <c r="P40" s="186" t="s">
        <v>124</v>
      </c>
    </row>
    <row r="41" spans="1:16" s="4" customFormat="1" ht="21" customHeight="1" x14ac:dyDescent="0.15">
      <c r="A41" s="207" t="s">
        <v>397</v>
      </c>
      <c r="B41" s="208">
        <v>4</v>
      </c>
      <c r="C41" s="208">
        <v>2</v>
      </c>
      <c r="D41" s="208">
        <v>2</v>
      </c>
      <c r="E41" s="208">
        <v>2</v>
      </c>
      <c r="F41" s="374" t="s">
        <v>423</v>
      </c>
      <c r="G41" s="208">
        <v>1138</v>
      </c>
      <c r="H41" s="208">
        <v>536</v>
      </c>
      <c r="I41" s="208">
        <v>443</v>
      </c>
      <c r="J41" s="208">
        <v>318</v>
      </c>
      <c r="K41" s="185" t="s">
        <v>124</v>
      </c>
      <c r="L41" s="208">
        <v>85</v>
      </c>
      <c r="M41" s="208">
        <v>42</v>
      </c>
      <c r="N41" s="208">
        <v>74</v>
      </c>
      <c r="O41" s="208">
        <v>16</v>
      </c>
      <c r="P41" s="186" t="s">
        <v>124</v>
      </c>
    </row>
    <row r="42" spans="1:16" ht="21" customHeight="1" x14ac:dyDescent="0.15">
      <c r="A42" s="207" t="s">
        <v>398</v>
      </c>
      <c r="B42" s="208">
        <v>4</v>
      </c>
      <c r="C42" s="208">
        <v>2</v>
      </c>
      <c r="D42" s="208">
        <v>2</v>
      </c>
      <c r="E42" s="208">
        <v>2</v>
      </c>
      <c r="F42" s="374" t="s">
        <v>423</v>
      </c>
      <c r="G42" s="208">
        <v>1129</v>
      </c>
      <c r="H42" s="208">
        <v>549</v>
      </c>
      <c r="I42" s="208">
        <v>413</v>
      </c>
      <c r="J42" s="208">
        <v>320</v>
      </c>
      <c r="K42" s="185" t="s">
        <v>124</v>
      </c>
      <c r="L42" s="208">
        <v>86</v>
      </c>
      <c r="M42" s="208">
        <v>41</v>
      </c>
      <c r="N42" s="208">
        <v>70</v>
      </c>
      <c r="O42" s="208">
        <v>16</v>
      </c>
      <c r="P42" s="186" t="s">
        <v>124</v>
      </c>
    </row>
    <row r="43" spans="1:16" ht="21" customHeight="1" x14ac:dyDescent="0.15">
      <c r="A43" s="207" t="s">
        <v>399</v>
      </c>
      <c r="B43" s="208">
        <v>4</v>
      </c>
      <c r="C43" s="208">
        <v>2</v>
      </c>
      <c r="D43" s="208">
        <v>1</v>
      </c>
      <c r="E43" s="208">
        <v>2</v>
      </c>
      <c r="F43" s="374" t="s">
        <v>423</v>
      </c>
      <c r="G43" s="208">
        <v>1097</v>
      </c>
      <c r="H43" s="208">
        <v>542</v>
      </c>
      <c r="I43" s="208">
        <v>400</v>
      </c>
      <c r="J43" s="208">
        <v>287</v>
      </c>
      <c r="K43" s="185" t="s">
        <v>124</v>
      </c>
      <c r="L43" s="208">
        <v>84</v>
      </c>
      <c r="M43" s="208">
        <v>44</v>
      </c>
      <c r="N43" s="208">
        <v>56</v>
      </c>
      <c r="O43" s="208">
        <v>16</v>
      </c>
      <c r="P43" s="186" t="s">
        <v>124</v>
      </c>
    </row>
    <row r="44" spans="1:16" ht="21" customHeight="1" x14ac:dyDescent="0.15">
      <c r="A44" s="207" t="s">
        <v>400</v>
      </c>
      <c r="B44" s="208">
        <v>4</v>
      </c>
      <c r="C44" s="208">
        <v>2</v>
      </c>
      <c r="D44" s="208">
        <v>1</v>
      </c>
      <c r="E44" s="208">
        <v>2</v>
      </c>
      <c r="F44" s="374" t="s">
        <v>423</v>
      </c>
      <c r="G44" s="208">
        <v>1065</v>
      </c>
      <c r="H44" s="208">
        <v>592</v>
      </c>
      <c r="I44" s="208">
        <v>357</v>
      </c>
      <c r="J44" s="208">
        <v>271</v>
      </c>
      <c r="K44" s="185" t="s">
        <v>124</v>
      </c>
      <c r="L44" s="208">
        <v>83</v>
      </c>
      <c r="M44" s="208">
        <v>47</v>
      </c>
      <c r="N44" s="208">
        <v>53</v>
      </c>
      <c r="O44" s="208">
        <v>18</v>
      </c>
      <c r="P44" s="186" t="s">
        <v>124</v>
      </c>
    </row>
    <row r="45" spans="1:16" ht="21" customHeight="1" x14ac:dyDescent="0.15">
      <c r="A45" s="207" t="s">
        <v>593</v>
      </c>
      <c r="B45" s="208">
        <v>4</v>
      </c>
      <c r="C45" s="208">
        <v>2</v>
      </c>
      <c r="D45" s="208">
        <v>1</v>
      </c>
      <c r="E45" s="208">
        <v>2</v>
      </c>
      <c r="F45" s="374" t="s">
        <v>617</v>
      </c>
      <c r="G45" s="208">
        <v>1033</v>
      </c>
      <c r="H45" s="208">
        <v>568</v>
      </c>
      <c r="I45" s="208">
        <v>388</v>
      </c>
      <c r="J45" s="208">
        <v>270</v>
      </c>
      <c r="K45" s="185" t="s">
        <v>124</v>
      </c>
      <c r="L45" s="208">
        <v>80</v>
      </c>
      <c r="M45" s="208">
        <v>47</v>
      </c>
      <c r="N45" s="208">
        <v>38</v>
      </c>
      <c r="O45" s="208">
        <v>17</v>
      </c>
      <c r="P45" s="186" t="s">
        <v>124</v>
      </c>
    </row>
    <row r="46" spans="1:16" ht="21" customHeight="1" x14ac:dyDescent="0.15">
      <c r="A46" s="207" t="s">
        <v>594</v>
      </c>
      <c r="B46" s="212">
        <v>3</v>
      </c>
      <c r="C46" s="212">
        <v>2</v>
      </c>
      <c r="D46" s="212">
        <v>1</v>
      </c>
      <c r="E46" s="212">
        <v>2</v>
      </c>
      <c r="F46" s="374" t="s">
        <v>617</v>
      </c>
      <c r="G46" s="212">
        <v>1023</v>
      </c>
      <c r="H46" s="212">
        <v>543</v>
      </c>
      <c r="I46" s="212">
        <v>373</v>
      </c>
      <c r="J46" s="212">
        <v>303</v>
      </c>
      <c r="K46" s="185" t="s">
        <v>124</v>
      </c>
      <c r="L46" s="212">
        <v>83</v>
      </c>
      <c r="M46" s="212">
        <v>48</v>
      </c>
      <c r="N46" s="212">
        <v>38</v>
      </c>
      <c r="O46" s="212">
        <v>17</v>
      </c>
      <c r="P46" s="186" t="s">
        <v>124</v>
      </c>
    </row>
    <row r="47" spans="1:16" ht="21" customHeight="1" x14ac:dyDescent="0.15">
      <c r="A47" s="207" t="s">
        <v>595</v>
      </c>
      <c r="B47" s="212">
        <v>3</v>
      </c>
      <c r="C47" s="212">
        <v>2</v>
      </c>
      <c r="D47" s="212">
        <v>1</v>
      </c>
      <c r="E47" s="212">
        <v>2</v>
      </c>
      <c r="F47" s="374" t="s">
        <v>617</v>
      </c>
      <c r="G47" s="212">
        <v>984</v>
      </c>
      <c r="H47" s="212">
        <v>521</v>
      </c>
      <c r="I47" s="212">
        <v>389</v>
      </c>
      <c r="J47" s="212">
        <v>293</v>
      </c>
      <c r="K47" s="185" t="s">
        <v>124</v>
      </c>
      <c r="L47" s="212">
        <v>82</v>
      </c>
      <c r="M47" s="212">
        <v>41</v>
      </c>
      <c r="N47" s="212">
        <v>38</v>
      </c>
      <c r="O47" s="212">
        <v>18</v>
      </c>
      <c r="P47" s="186" t="s">
        <v>124</v>
      </c>
    </row>
    <row r="48" spans="1:16" ht="21" customHeight="1" x14ac:dyDescent="0.15">
      <c r="A48" s="207" t="s">
        <v>596</v>
      </c>
      <c r="B48" s="212">
        <v>3</v>
      </c>
      <c r="C48" s="212">
        <v>2</v>
      </c>
      <c r="D48" s="212">
        <v>1</v>
      </c>
      <c r="E48" s="212">
        <v>2</v>
      </c>
      <c r="F48" s="374" t="s">
        <v>617</v>
      </c>
      <c r="G48" s="212">
        <v>963</v>
      </c>
      <c r="H48" s="212">
        <v>514</v>
      </c>
      <c r="I48" s="212">
        <v>335</v>
      </c>
      <c r="J48" s="212">
        <v>305</v>
      </c>
      <c r="K48" s="185" t="s">
        <v>124</v>
      </c>
      <c r="L48" s="212">
        <v>90</v>
      </c>
      <c r="M48" s="212">
        <v>42</v>
      </c>
      <c r="N48" s="212">
        <v>37</v>
      </c>
      <c r="O48" s="212">
        <v>20</v>
      </c>
      <c r="P48" s="186" t="s">
        <v>124</v>
      </c>
    </row>
    <row r="49" spans="1:16" ht="21" customHeight="1" x14ac:dyDescent="0.15">
      <c r="A49" s="207" t="s">
        <v>625</v>
      </c>
      <c r="B49" s="212">
        <v>3</v>
      </c>
      <c r="C49" s="212">
        <v>2</v>
      </c>
      <c r="D49" s="212">
        <v>1</v>
      </c>
      <c r="E49" s="212">
        <v>2</v>
      </c>
      <c r="F49" s="372" t="s">
        <v>423</v>
      </c>
      <c r="G49" s="212">
        <v>925</v>
      </c>
      <c r="H49" s="212">
        <v>523</v>
      </c>
      <c r="I49" s="212">
        <v>305</v>
      </c>
      <c r="J49" s="212">
        <v>301</v>
      </c>
      <c r="K49" s="213" t="s">
        <v>124</v>
      </c>
      <c r="L49" s="212">
        <v>84</v>
      </c>
      <c r="M49" s="212">
        <v>42</v>
      </c>
      <c r="N49" s="212">
        <v>42</v>
      </c>
      <c r="O49" s="212">
        <v>21</v>
      </c>
      <c r="P49" s="216" t="s">
        <v>124</v>
      </c>
    </row>
    <row r="50" spans="1:16" ht="21" customHeight="1" x14ac:dyDescent="0.15">
      <c r="A50" s="207" t="s">
        <v>626</v>
      </c>
      <c r="B50" s="212">
        <v>3</v>
      </c>
      <c r="C50" s="212">
        <v>2</v>
      </c>
      <c r="D50" s="212">
        <v>1</v>
      </c>
      <c r="E50" s="212">
        <v>2</v>
      </c>
      <c r="F50" s="372" t="s">
        <v>423</v>
      </c>
      <c r="G50" s="212">
        <v>886</v>
      </c>
      <c r="H50" s="212">
        <v>506</v>
      </c>
      <c r="I50" s="212">
        <v>279</v>
      </c>
      <c r="J50" s="212">
        <v>287</v>
      </c>
      <c r="K50" s="213" t="s">
        <v>124</v>
      </c>
      <c r="L50" s="212">
        <v>78</v>
      </c>
      <c r="M50" s="212">
        <v>44</v>
      </c>
      <c r="N50" s="212">
        <v>41</v>
      </c>
      <c r="O50" s="212">
        <v>27</v>
      </c>
      <c r="P50" s="216" t="s">
        <v>124</v>
      </c>
    </row>
    <row r="51" spans="1:16" ht="21" customHeight="1" x14ac:dyDescent="0.15">
      <c r="A51" s="207" t="s">
        <v>1047</v>
      </c>
      <c r="B51" s="212">
        <v>3</v>
      </c>
      <c r="C51" s="212">
        <v>2</v>
      </c>
      <c r="D51" s="212">
        <v>1</v>
      </c>
      <c r="E51" s="212">
        <v>2</v>
      </c>
      <c r="F51" s="372" t="s">
        <v>423</v>
      </c>
      <c r="G51" s="212">
        <v>862</v>
      </c>
      <c r="H51" s="212">
        <v>487</v>
      </c>
      <c r="I51" s="212">
        <v>243</v>
      </c>
      <c r="J51" s="212">
        <v>234</v>
      </c>
      <c r="K51" s="213" t="s">
        <v>124</v>
      </c>
      <c r="L51" s="212">
        <v>79</v>
      </c>
      <c r="M51" s="212">
        <v>42</v>
      </c>
      <c r="N51" s="212">
        <v>41</v>
      </c>
      <c r="O51" s="212">
        <v>29</v>
      </c>
      <c r="P51" s="216" t="s">
        <v>124</v>
      </c>
    </row>
    <row r="52" spans="1:16" ht="21" customHeight="1" x14ac:dyDescent="0.15">
      <c r="A52" s="207" t="s">
        <v>1048</v>
      </c>
      <c r="B52" s="212">
        <v>3</v>
      </c>
      <c r="C52" s="212">
        <v>2</v>
      </c>
      <c r="D52" s="212">
        <v>1</v>
      </c>
      <c r="E52" s="212">
        <v>2</v>
      </c>
      <c r="F52" s="372" t="s">
        <v>423</v>
      </c>
      <c r="G52" s="212">
        <v>869</v>
      </c>
      <c r="H52" s="212">
        <v>449</v>
      </c>
      <c r="I52" s="212">
        <v>217</v>
      </c>
      <c r="J52" s="212">
        <f>92+152</f>
        <v>244</v>
      </c>
      <c r="K52" s="213" t="s">
        <v>124</v>
      </c>
      <c r="L52" s="212">
        <v>84</v>
      </c>
      <c r="M52" s="212">
        <v>44</v>
      </c>
      <c r="N52" s="212">
        <v>42</v>
      </c>
      <c r="O52" s="212">
        <v>31</v>
      </c>
      <c r="P52" s="216" t="s">
        <v>124</v>
      </c>
    </row>
    <row r="53" spans="1:16" ht="21" customHeight="1" x14ac:dyDescent="0.15">
      <c r="A53" s="207" t="s">
        <v>628</v>
      </c>
      <c r="B53" s="212">
        <v>3</v>
      </c>
      <c r="C53" s="212">
        <v>2</v>
      </c>
      <c r="D53" s="212">
        <v>1</v>
      </c>
      <c r="E53" s="212">
        <v>2</v>
      </c>
      <c r="F53" s="372" t="s">
        <v>423</v>
      </c>
      <c r="G53" s="212">
        <v>806</v>
      </c>
      <c r="H53" s="212">
        <v>437</v>
      </c>
      <c r="I53" s="212">
        <v>183</v>
      </c>
      <c r="J53" s="212">
        <f>104+142</f>
        <v>246</v>
      </c>
      <c r="K53" s="213" t="s">
        <v>124</v>
      </c>
      <c r="L53" s="212">
        <v>81</v>
      </c>
      <c r="M53" s="212">
        <v>43</v>
      </c>
      <c r="N53" s="212">
        <v>41</v>
      </c>
      <c r="O53" s="212">
        <f>16+19</f>
        <v>35</v>
      </c>
      <c r="P53" s="216" t="s">
        <v>124</v>
      </c>
    </row>
    <row r="54" spans="1:16" ht="21" customHeight="1" thickBot="1" x14ac:dyDescent="0.2">
      <c r="A54" s="207" t="s">
        <v>629</v>
      </c>
      <c r="B54" s="375">
        <v>3</v>
      </c>
      <c r="C54" s="375">
        <v>2</v>
      </c>
      <c r="D54" s="375">
        <v>1</v>
      </c>
      <c r="E54" s="375">
        <v>2</v>
      </c>
      <c r="F54" s="372" t="s">
        <v>423</v>
      </c>
      <c r="G54" s="375">
        <v>766</v>
      </c>
      <c r="H54" s="375">
        <v>418</v>
      </c>
      <c r="I54" s="375">
        <v>181</v>
      </c>
      <c r="J54" s="375">
        <v>254</v>
      </c>
      <c r="K54" s="376" t="s">
        <v>124</v>
      </c>
      <c r="L54" s="375">
        <v>75</v>
      </c>
      <c r="M54" s="375">
        <v>42</v>
      </c>
      <c r="N54" s="375">
        <v>38</v>
      </c>
      <c r="O54" s="375">
        <v>35</v>
      </c>
      <c r="P54" s="216" t="s">
        <v>124</v>
      </c>
    </row>
    <row r="55" spans="1:16" ht="18" customHeight="1" x14ac:dyDescent="0.15">
      <c r="A55" s="377"/>
      <c r="B55" s="377"/>
      <c r="C55" s="377"/>
      <c r="D55" s="377"/>
      <c r="E55" s="377"/>
      <c r="F55" s="377"/>
      <c r="G55" s="192"/>
      <c r="L55" s="258" t="s">
        <v>701</v>
      </c>
      <c r="M55" s="258"/>
      <c r="N55" s="258"/>
      <c r="O55" s="258"/>
      <c r="P55" s="258"/>
    </row>
    <row r="56" spans="1:16" ht="19.5" customHeight="1" x14ac:dyDescent="0.15">
      <c r="A56" s="378"/>
      <c r="B56" s="379"/>
      <c r="C56" s="379"/>
      <c r="D56" s="379"/>
      <c r="E56" s="379"/>
      <c r="F56" s="379"/>
      <c r="G56" s="192"/>
    </row>
    <row r="57" spans="1:16" ht="19.5" customHeight="1" x14ac:dyDescent="0.15">
      <c r="A57" s="378"/>
      <c r="B57" s="379"/>
      <c r="C57" s="379"/>
      <c r="D57" s="379"/>
      <c r="E57" s="379"/>
      <c r="F57" s="379"/>
      <c r="G57" s="192"/>
    </row>
    <row r="58" spans="1:16" ht="19.5" customHeight="1" x14ac:dyDescent="0.15">
      <c r="A58" s="378"/>
      <c r="B58" s="379"/>
      <c r="C58" s="379"/>
      <c r="D58" s="379"/>
      <c r="E58" s="379"/>
      <c r="F58" s="379"/>
      <c r="G58" s="192"/>
    </row>
    <row r="59" spans="1:16" ht="19.5" customHeight="1" x14ac:dyDescent="0.15">
      <c r="A59" s="378"/>
      <c r="B59" s="379"/>
      <c r="C59" s="379"/>
      <c r="D59" s="379"/>
      <c r="E59" s="379"/>
      <c r="F59" s="379"/>
      <c r="G59" s="192"/>
    </row>
    <row r="60" spans="1:16" ht="19.5" customHeight="1" x14ac:dyDescent="0.15">
      <c r="A60" s="378"/>
      <c r="B60" s="379"/>
      <c r="C60" s="379"/>
      <c r="D60" s="379"/>
      <c r="E60" s="379"/>
      <c r="F60" s="379"/>
      <c r="G60" s="192"/>
    </row>
    <row r="61" spans="1:16" x14ac:dyDescent="0.15">
      <c r="A61" s="189"/>
      <c r="B61" s="189"/>
      <c r="C61" s="189"/>
      <c r="D61" s="189"/>
      <c r="E61" s="189"/>
      <c r="F61" s="189"/>
    </row>
  </sheetData>
  <mergeCells count="18">
    <mergeCell ref="C4:C5"/>
    <mergeCell ref="D4:D5"/>
    <mergeCell ref="E4:E5"/>
    <mergeCell ref="M2:P2"/>
    <mergeCell ref="A1:J1"/>
    <mergeCell ref="B3:F3"/>
    <mergeCell ref="B4:B5"/>
    <mergeCell ref="L55:P55"/>
    <mergeCell ref="G3:K3"/>
    <mergeCell ref="L3:P3"/>
    <mergeCell ref="G4:G5"/>
    <mergeCell ref="H4:H5"/>
    <mergeCell ref="I4:I5"/>
    <mergeCell ref="J4:J5"/>
    <mergeCell ref="L4:L5"/>
    <mergeCell ref="M4:M5"/>
    <mergeCell ref="N4:N5"/>
    <mergeCell ref="O4:O5"/>
  </mergeCells>
  <phoneticPr fontId="2"/>
  <pageMargins left="0.78740157480314965" right="0.78740157480314965" top="0.78740157480314965" bottom="0.59055118110236227" header="0.51181102362204722" footer="0.31496062992125984"/>
  <pageSetup paperSize="9" firstPageNumber="164" orientation="portrait" blackAndWhite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zoomScaleNormal="100" zoomScaleSheetLayoutView="100" workbookViewId="0">
      <selection activeCell="M11" sqref="M11:Z11"/>
    </sheetView>
  </sheetViews>
  <sheetFormatPr defaultRowHeight="13.5" outlineLevelRow="1" x14ac:dyDescent="0.15"/>
  <cols>
    <col min="1" max="1" width="11.625" style="15" customWidth="1"/>
    <col min="2" max="26" width="6.125" style="15" customWidth="1"/>
    <col min="27" max="27" width="7.125" customWidth="1"/>
    <col min="28" max="28" width="7.625" customWidth="1"/>
  </cols>
  <sheetData>
    <row r="1" spans="1:26" ht="22.5" customHeight="1" x14ac:dyDescent="0.15">
      <c r="A1" s="380" t="s">
        <v>1058</v>
      </c>
      <c r="B1" s="381"/>
      <c r="C1" s="381"/>
      <c r="D1" s="381"/>
      <c r="E1" s="381"/>
      <c r="F1" s="381"/>
      <c r="G1" s="381"/>
    </row>
    <row r="2" spans="1:26" ht="22.5" customHeight="1" thickBot="1" x14ac:dyDescent="0.2">
      <c r="R2" s="269" t="s">
        <v>692</v>
      </c>
      <c r="S2" s="269"/>
      <c r="T2" s="269"/>
      <c r="U2" s="269"/>
      <c r="V2" s="269"/>
      <c r="W2" s="269"/>
      <c r="X2" s="269"/>
      <c r="Y2" s="269"/>
      <c r="Z2" s="269"/>
    </row>
    <row r="3" spans="1:26" ht="14.25" customHeight="1" x14ac:dyDescent="0.15">
      <c r="A3" s="190"/>
      <c r="B3" s="382" t="s">
        <v>39</v>
      </c>
      <c r="C3" s="382"/>
      <c r="D3" s="382"/>
      <c r="E3" s="382"/>
      <c r="F3" s="292" t="s">
        <v>40</v>
      </c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361" t="s">
        <v>86</v>
      </c>
      <c r="V3" s="361"/>
      <c r="W3" s="361"/>
      <c r="X3" s="361" t="s">
        <v>104</v>
      </c>
      <c r="Y3" s="361"/>
      <c r="Z3" s="363"/>
    </row>
    <row r="4" spans="1:26" ht="13.5" customHeight="1" x14ac:dyDescent="0.15">
      <c r="A4" s="364" t="s">
        <v>38</v>
      </c>
      <c r="B4" s="272" t="s">
        <v>28</v>
      </c>
      <c r="C4" s="272" t="s">
        <v>29</v>
      </c>
      <c r="D4" s="272" t="s">
        <v>30</v>
      </c>
      <c r="E4" s="272" t="s">
        <v>132</v>
      </c>
      <c r="F4" s="273" t="s">
        <v>102</v>
      </c>
      <c r="G4" s="273"/>
      <c r="H4" s="273"/>
      <c r="I4" s="273" t="s">
        <v>120</v>
      </c>
      <c r="J4" s="273"/>
      <c r="K4" s="273" t="s">
        <v>121</v>
      </c>
      <c r="L4" s="273"/>
      <c r="M4" s="273" t="s">
        <v>122</v>
      </c>
      <c r="N4" s="273"/>
      <c r="O4" s="273" t="s">
        <v>133</v>
      </c>
      <c r="P4" s="273"/>
      <c r="Q4" s="273" t="s">
        <v>134</v>
      </c>
      <c r="R4" s="273"/>
      <c r="S4" s="273" t="s">
        <v>135</v>
      </c>
      <c r="T4" s="273"/>
      <c r="U4" s="272"/>
      <c r="V4" s="272"/>
      <c r="W4" s="272"/>
      <c r="X4" s="272"/>
      <c r="Y4" s="272"/>
      <c r="Z4" s="268"/>
    </row>
    <row r="5" spans="1:26" ht="13.5" customHeight="1" x14ac:dyDescent="0.15">
      <c r="A5" s="196"/>
      <c r="B5" s="272"/>
      <c r="C5" s="272"/>
      <c r="D5" s="272"/>
      <c r="E5" s="272"/>
      <c r="F5" s="243" t="s">
        <v>91</v>
      </c>
      <c r="G5" s="243" t="s">
        <v>100</v>
      </c>
      <c r="H5" s="243" t="s">
        <v>101</v>
      </c>
      <c r="I5" s="243" t="s">
        <v>100</v>
      </c>
      <c r="J5" s="243" t="s">
        <v>101</v>
      </c>
      <c r="K5" s="243" t="s">
        <v>100</v>
      </c>
      <c r="L5" s="243" t="s">
        <v>101</v>
      </c>
      <c r="M5" s="243" t="s">
        <v>100</v>
      </c>
      <c r="N5" s="243" t="s">
        <v>101</v>
      </c>
      <c r="O5" s="243" t="s">
        <v>100</v>
      </c>
      <c r="P5" s="243" t="s">
        <v>101</v>
      </c>
      <c r="Q5" s="243" t="s">
        <v>100</v>
      </c>
      <c r="R5" s="243" t="s">
        <v>101</v>
      </c>
      <c r="S5" s="243" t="s">
        <v>100</v>
      </c>
      <c r="T5" s="243" t="s">
        <v>101</v>
      </c>
      <c r="U5" s="243" t="s">
        <v>28</v>
      </c>
      <c r="V5" s="243" t="s">
        <v>100</v>
      </c>
      <c r="W5" s="243" t="s">
        <v>101</v>
      </c>
      <c r="X5" s="243" t="s">
        <v>28</v>
      </c>
      <c r="Y5" s="243" t="s">
        <v>100</v>
      </c>
      <c r="Z5" s="197" t="s">
        <v>101</v>
      </c>
    </row>
    <row r="6" spans="1:26" ht="7.5" customHeight="1" x14ac:dyDescent="0.15">
      <c r="A6" s="199"/>
      <c r="B6" s="180" t="s">
        <v>93</v>
      </c>
      <c r="C6" s="180" t="s">
        <v>31</v>
      </c>
      <c r="D6" s="180" t="s">
        <v>31</v>
      </c>
      <c r="E6" s="180" t="s">
        <v>31</v>
      </c>
      <c r="F6" s="180" t="s">
        <v>32</v>
      </c>
      <c r="G6" s="180" t="s">
        <v>32</v>
      </c>
      <c r="H6" s="180" t="s">
        <v>32</v>
      </c>
      <c r="I6" s="180" t="s">
        <v>33</v>
      </c>
      <c r="J6" s="180" t="s">
        <v>33</v>
      </c>
      <c r="K6" s="180" t="s">
        <v>33</v>
      </c>
      <c r="L6" s="180" t="s">
        <v>33</v>
      </c>
      <c r="M6" s="180" t="s">
        <v>33</v>
      </c>
      <c r="N6" s="180" t="s">
        <v>33</v>
      </c>
      <c r="O6" s="180" t="s">
        <v>33</v>
      </c>
      <c r="P6" s="180" t="s">
        <v>33</v>
      </c>
      <c r="Q6" s="180" t="s">
        <v>33</v>
      </c>
      <c r="R6" s="180" t="s">
        <v>33</v>
      </c>
      <c r="S6" s="180" t="s">
        <v>33</v>
      </c>
      <c r="T6" s="180" t="s">
        <v>33</v>
      </c>
      <c r="U6" s="180" t="s">
        <v>33</v>
      </c>
      <c r="V6" s="180" t="s">
        <v>33</v>
      </c>
      <c r="W6" s="180" t="s">
        <v>33</v>
      </c>
      <c r="X6" s="180" t="s">
        <v>33</v>
      </c>
      <c r="Y6" s="180" t="s">
        <v>33</v>
      </c>
      <c r="Z6" s="181" t="s">
        <v>33</v>
      </c>
    </row>
    <row r="7" spans="1:26" ht="33" customHeight="1" x14ac:dyDescent="0.15">
      <c r="A7" s="383" t="s">
        <v>36</v>
      </c>
      <c r="B7" s="202">
        <f>B8+B9+B10</f>
        <v>49</v>
      </c>
      <c r="C7" s="202">
        <v>29</v>
      </c>
      <c r="D7" s="182" t="s">
        <v>618</v>
      </c>
      <c r="E7" s="202">
        <v>20</v>
      </c>
      <c r="F7" s="202">
        <f>F8+F9+F10</f>
        <v>766</v>
      </c>
      <c r="G7" s="202">
        <f t="shared" ref="G7:Z7" si="0">G8+G9+G10</f>
        <v>391</v>
      </c>
      <c r="H7" s="202">
        <f t="shared" si="0"/>
        <v>375</v>
      </c>
      <c r="I7" s="202">
        <f t="shared" si="0"/>
        <v>65</v>
      </c>
      <c r="J7" s="202">
        <f t="shared" si="0"/>
        <v>47</v>
      </c>
      <c r="K7" s="202">
        <f t="shared" si="0"/>
        <v>51</v>
      </c>
      <c r="L7" s="202">
        <f t="shared" si="0"/>
        <v>49</v>
      </c>
      <c r="M7" s="202">
        <f t="shared" si="0"/>
        <v>61</v>
      </c>
      <c r="N7" s="202">
        <f t="shared" si="0"/>
        <v>67</v>
      </c>
      <c r="O7" s="202">
        <f t="shared" si="0"/>
        <v>63</v>
      </c>
      <c r="P7" s="202">
        <f t="shared" si="0"/>
        <v>80</v>
      </c>
      <c r="Q7" s="202">
        <f t="shared" si="0"/>
        <v>66</v>
      </c>
      <c r="R7" s="202">
        <f t="shared" si="0"/>
        <v>69</v>
      </c>
      <c r="S7" s="202">
        <f t="shared" si="0"/>
        <v>85</v>
      </c>
      <c r="T7" s="202">
        <f t="shared" si="0"/>
        <v>63</v>
      </c>
      <c r="U7" s="202">
        <f t="shared" si="0"/>
        <v>75</v>
      </c>
      <c r="V7" s="202">
        <f t="shared" si="0"/>
        <v>36</v>
      </c>
      <c r="W7" s="202">
        <f t="shared" si="0"/>
        <v>39</v>
      </c>
      <c r="X7" s="202">
        <f t="shared" si="0"/>
        <v>34</v>
      </c>
      <c r="Y7" s="202">
        <f t="shared" si="0"/>
        <v>7</v>
      </c>
      <c r="Z7" s="203">
        <f t="shared" si="0"/>
        <v>27</v>
      </c>
    </row>
    <row r="8" spans="1:26" ht="33" customHeight="1" x14ac:dyDescent="0.15">
      <c r="A8" s="384" t="s">
        <v>34</v>
      </c>
      <c r="B8" s="208">
        <f>SUM(C8:E8)</f>
        <v>18</v>
      </c>
      <c r="C8" s="208">
        <v>11</v>
      </c>
      <c r="D8" s="185" t="s">
        <v>618</v>
      </c>
      <c r="E8" s="208">
        <v>7</v>
      </c>
      <c r="F8" s="208">
        <f>G8+H8</f>
        <v>295</v>
      </c>
      <c r="G8" s="208">
        <v>155</v>
      </c>
      <c r="H8" s="208">
        <v>140</v>
      </c>
      <c r="I8" s="208">
        <v>22</v>
      </c>
      <c r="J8" s="208">
        <v>20</v>
      </c>
      <c r="K8" s="208">
        <v>14</v>
      </c>
      <c r="L8" s="208">
        <v>24</v>
      </c>
      <c r="M8" s="208">
        <v>28</v>
      </c>
      <c r="N8" s="208">
        <v>20</v>
      </c>
      <c r="O8" s="208">
        <v>24</v>
      </c>
      <c r="P8" s="208">
        <v>25</v>
      </c>
      <c r="Q8" s="208">
        <v>26</v>
      </c>
      <c r="R8" s="208">
        <v>27</v>
      </c>
      <c r="S8" s="208">
        <v>41</v>
      </c>
      <c r="T8" s="208">
        <v>24</v>
      </c>
      <c r="U8" s="208">
        <f>V8+W8</f>
        <v>31</v>
      </c>
      <c r="V8" s="208">
        <v>17</v>
      </c>
      <c r="W8" s="208">
        <v>14</v>
      </c>
      <c r="X8" s="208">
        <f>Y8+Z8</f>
        <v>11</v>
      </c>
      <c r="Y8" s="208">
        <v>2</v>
      </c>
      <c r="Z8" s="209">
        <v>9</v>
      </c>
    </row>
    <row r="9" spans="1:26" ht="33" customHeight="1" x14ac:dyDescent="0.15">
      <c r="A9" s="384" t="s">
        <v>113</v>
      </c>
      <c r="B9" s="208">
        <f t="shared" ref="B9:B10" si="1">SUM(C9:E9)</f>
        <v>18</v>
      </c>
      <c r="C9" s="208">
        <v>11</v>
      </c>
      <c r="D9" s="185" t="s">
        <v>618</v>
      </c>
      <c r="E9" s="208">
        <v>7</v>
      </c>
      <c r="F9" s="208">
        <f>G9+H9</f>
        <v>284</v>
      </c>
      <c r="G9" s="208">
        <v>145</v>
      </c>
      <c r="H9" s="208">
        <v>139</v>
      </c>
      <c r="I9" s="208">
        <v>29</v>
      </c>
      <c r="J9" s="208">
        <v>16</v>
      </c>
      <c r="K9" s="208">
        <v>24</v>
      </c>
      <c r="L9" s="208">
        <v>12</v>
      </c>
      <c r="M9" s="208">
        <v>17</v>
      </c>
      <c r="N9" s="208">
        <v>32</v>
      </c>
      <c r="O9" s="208">
        <v>25</v>
      </c>
      <c r="P9" s="208">
        <v>30</v>
      </c>
      <c r="Q9" s="208">
        <v>20</v>
      </c>
      <c r="R9" s="208">
        <v>27</v>
      </c>
      <c r="S9" s="208">
        <v>30</v>
      </c>
      <c r="T9" s="208">
        <v>22</v>
      </c>
      <c r="U9" s="208">
        <f>V9+W9</f>
        <v>25</v>
      </c>
      <c r="V9" s="208">
        <v>10</v>
      </c>
      <c r="W9" s="208">
        <v>15</v>
      </c>
      <c r="X9" s="208">
        <f>Y9+Z9</f>
        <v>12</v>
      </c>
      <c r="Y9" s="208">
        <v>3</v>
      </c>
      <c r="Z9" s="209">
        <v>9</v>
      </c>
    </row>
    <row r="10" spans="1:26" ht="33" customHeight="1" thickBot="1" x14ac:dyDescent="0.2">
      <c r="A10" s="385" t="s">
        <v>37</v>
      </c>
      <c r="B10" s="375">
        <f t="shared" si="1"/>
        <v>13</v>
      </c>
      <c r="C10" s="375">
        <v>7</v>
      </c>
      <c r="D10" s="376" t="s">
        <v>618</v>
      </c>
      <c r="E10" s="375">
        <v>6</v>
      </c>
      <c r="F10" s="375">
        <f>G10+H10</f>
        <v>187</v>
      </c>
      <c r="G10" s="375">
        <v>91</v>
      </c>
      <c r="H10" s="375">
        <v>96</v>
      </c>
      <c r="I10" s="375">
        <v>14</v>
      </c>
      <c r="J10" s="375">
        <v>11</v>
      </c>
      <c r="K10" s="375">
        <v>13</v>
      </c>
      <c r="L10" s="375">
        <v>13</v>
      </c>
      <c r="M10" s="375">
        <v>16</v>
      </c>
      <c r="N10" s="375">
        <v>15</v>
      </c>
      <c r="O10" s="375">
        <v>14</v>
      </c>
      <c r="P10" s="375">
        <v>25</v>
      </c>
      <c r="Q10" s="375">
        <v>20</v>
      </c>
      <c r="R10" s="375">
        <v>15</v>
      </c>
      <c r="S10" s="375">
        <v>14</v>
      </c>
      <c r="T10" s="375">
        <v>17</v>
      </c>
      <c r="U10" s="375">
        <f>V10+W10</f>
        <v>19</v>
      </c>
      <c r="V10" s="375">
        <v>9</v>
      </c>
      <c r="W10" s="375">
        <v>10</v>
      </c>
      <c r="X10" s="375">
        <f>Y10+Z10</f>
        <v>11</v>
      </c>
      <c r="Y10" s="375">
        <v>2</v>
      </c>
      <c r="Z10" s="386">
        <v>9</v>
      </c>
    </row>
    <row r="11" spans="1:26" ht="18" customHeight="1" x14ac:dyDescent="0.15">
      <c r="M11" s="387" t="s">
        <v>701</v>
      </c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387"/>
    </row>
    <row r="12" spans="1:26" ht="22.5" customHeight="1" x14ac:dyDescent="0.15">
      <c r="A12" s="259" t="s">
        <v>1059</v>
      </c>
      <c r="B12" s="260"/>
      <c r="C12" s="260"/>
      <c r="D12" s="260"/>
      <c r="E12" s="260"/>
      <c r="F12" s="260"/>
      <c r="G12" s="260"/>
      <c r="M12" s="388" t="s">
        <v>136</v>
      </c>
      <c r="N12" s="388"/>
      <c r="O12" s="388"/>
      <c r="P12" s="388"/>
      <c r="Q12" s="388"/>
      <c r="R12" s="388"/>
    </row>
    <row r="13" spans="1:26" ht="22.5" customHeight="1" thickBot="1" x14ac:dyDescent="0.2">
      <c r="N13" s="235"/>
      <c r="O13" s="235"/>
      <c r="P13" s="235"/>
      <c r="Q13" s="235"/>
      <c r="R13" s="235"/>
      <c r="S13" s="195"/>
      <c r="T13" s="195"/>
      <c r="U13" s="235" t="s">
        <v>48</v>
      </c>
    </row>
    <row r="14" spans="1:26" ht="14.25" customHeight="1" x14ac:dyDescent="0.15">
      <c r="A14" s="190"/>
      <c r="B14" s="191"/>
      <c r="C14" s="361" t="s">
        <v>105</v>
      </c>
      <c r="D14" s="361"/>
      <c r="E14" s="361"/>
      <c r="F14" s="361"/>
      <c r="G14" s="389" t="s">
        <v>436</v>
      </c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1"/>
      <c r="S14" s="361" t="s">
        <v>139</v>
      </c>
      <c r="T14" s="361"/>
      <c r="U14" s="363"/>
      <c r="V14" s="195"/>
      <c r="W14" s="195"/>
    </row>
    <row r="15" spans="1:26" ht="13.5" customHeight="1" x14ac:dyDescent="0.15">
      <c r="A15" s="364" t="s">
        <v>98</v>
      </c>
      <c r="B15" s="176" t="s">
        <v>41</v>
      </c>
      <c r="C15" s="272"/>
      <c r="D15" s="272"/>
      <c r="E15" s="272"/>
      <c r="F15" s="272"/>
      <c r="G15" s="392" t="s">
        <v>141</v>
      </c>
      <c r="H15" s="393"/>
      <c r="I15" s="393"/>
      <c r="J15" s="393"/>
      <c r="K15" s="393"/>
      <c r="L15" s="394"/>
      <c r="M15" s="273" t="s">
        <v>140</v>
      </c>
      <c r="N15" s="273"/>
      <c r="O15" s="273"/>
      <c r="P15" s="273"/>
      <c r="Q15" s="273"/>
      <c r="R15" s="273"/>
      <c r="S15" s="272"/>
      <c r="T15" s="272"/>
      <c r="U15" s="268"/>
      <c r="V15" s="195"/>
      <c r="W15" s="195"/>
    </row>
    <row r="16" spans="1:26" x14ac:dyDescent="0.15">
      <c r="A16" s="196"/>
      <c r="B16" s="177"/>
      <c r="C16" s="178" t="s">
        <v>91</v>
      </c>
      <c r="D16" s="178" t="s">
        <v>137</v>
      </c>
      <c r="E16" s="178" t="s">
        <v>138</v>
      </c>
      <c r="F16" s="178" t="s">
        <v>132</v>
      </c>
      <c r="G16" s="395" t="s">
        <v>92</v>
      </c>
      <c r="H16" s="396"/>
      <c r="I16" s="395" t="s">
        <v>100</v>
      </c>
      <c r="J16" s="396"/>
      <c r="K16" s="395" t="s">
        <v>101</v>
      </c>
      <c r="L16" s="396"/>
      <c r="M16" s="178" t="s">
        <v>120</v>
      </c>
      <c r="N16" s="178" t="s">
        <v>45</v>
      </c>
      <c r="O16" s="178" t="s">
        <v>122</v>
      </c>
      <c r="P16" s="178" t="s">
        <v>47</v>
      </c>
      <c r="Q16" s="178" t="s">
        <v>134</v>
      </c>
      <c r="R16" s="178" t="s">
        <v>135</v>
      </c>
      <c r="S16" s="178" t="s">
        <v>92</v>
      </c>
      <c r="T16" s="178" t="s">
        <v>100</v>
      </c>
      <c r="U16" s="397" t="s">
        <v>101</v>
      </c>
      <c r="V16" s="195"/>
      <c r="W16" s="195"/>
    </row>
    <row r="17" spans="1:26" ht="7.5" customHeight="1" x14ac:dyDescent="0.15">
      <c r="A17" s="398"/>
      <c r="B17" s="180" t="s">
        <v>89</v>
      </c>
      <c r="C17" s="180" t="s">
        <v>42</v>
      </c>
      <c r="D17" s="180" t="s">
        <v>42</v>
      </c>
      <c r="E17" s="180" t="s">
        <v>42</v>
      </c>
      <c r="F17" s="180" t="s">
        <v>42</v>
      </c>
      <c r="G17" s="399" t="s">
        <v>43</v>
      </c>
      <c r="H17" s="400"/>
      <c r="I17" s="399" t="s">
        <v>43</v>
      </c>
      <c r="J17" s="400"/>
      <c r="K17" s="399" t="s">
        <v>43</v>
      </c>
      <c r="L17" s="400"/>
      <c r="M17" s="180" t="s">
        <v>32</v>
      </c>
      <c r="N17" s="180" t="s">
        <v>32</v>
      </c>
      <c r="O17" s="180" t="s">
        <v>32</v>
      </c>
      <c r="P17" s="180" t="s">
        <v>32</v>
      </c>
      <c r="Q17" s="180" t="s">
        <v>32</v>
      </c>
      <c r="R17" s="180" t="s">
        <v>32</v>
      </c>
      <c r="S17" s="180" t="s">
        <v>43</v>
      </c>
      <c r="T17" s="180" t="s">
        <v>43</v>
      </c>
      <c r="U17" s="181" t="s">
        <v>43</v>
      </c>
      <c r="V17" s="195"/>
      <c r="W17" s="195"/>
    </row>
    <row r="18" spans="1:26" s="4" customFormat="1" ht="15" hidden="1" customHeight="1" outlineLevel="1" x14ac:dyDescent="0.15">
      <c r="A18" s="201" t="s">
        <v>195</v>
      </c>
      <c r="B18" s="202">
        <v>12</v>
      </c>
      <c r="C18" s="202">
        <v>86</v>
      </c>
      <c r="D18" s="202">
        <v>57</v>
      </c>
      <c r="E18" s="202">
        <v>28</v>
      </c>
      <c r="F18" s="202">
        <v>1</v>
      </c>
      <c r="G18" s="401">
        <v>2566</v>
      </c>
      <c r="H18" s="402"/>
      <c r="I18" s="401">
        <v>1330</v>
      </c>
      <c r="J18" s="402"/>
      <c r="K18" s="401">
        <v>1236</v>
      </c>
      <c r="L18" s="402"/>
      <c r="M18" s="202">
        <v>413</v>
      </c>
      <c r="N18" s="202">
        <v>441</v>
      </c>
      <c r="O18" s="202">
        <v>388</v>
      </c>
      <c r="P18" s="202">
        <v>398</v>
      </c>
      <c r="Q18" s="202">
        <v>467</v>
      </c>
      <c r="R18" s="202">
        <v>459</v>
      </c>
      <c r="S18" s="202">
        <v>112</v>
      </c>
      <c r="T18" s="202">
        <v>92</v>
      </c>
      <c r="U18" s="203">
        <v>20</v>
      </c>
      <c r="V18" s="205"/>
      <c r="W18" s="205"/>
      <c r="X18" s="206"/>
      <c r="Y18" s="206"/>
      <c r="Z18" s="34"/>
    </row>
    <row r="19" spans="1:26" s="4" customFormat="1" ht="21" hidden="1" customHeight="1" outlineLevel="1" x14ac:dyDescent="0.15">
      <c r="A19" s="207" t="s">
        <v>198</v>
      </c>
      <c r="B19" s="208">
        <v>12</v>
      </c>
      <c r="C19" s="208">
        <v>84</v>
      </c>
      <c r="D19" s="208">
        <v>56</v>
      </c>
      <c r="E19" s="208">
        <v>27</v>
      </c>
      <c r="F19" s="208">
        <v>1</v>
      </c>
      <c r="G19" s="310">
        <v>2522</v>
      </c>
      <c r="H19" s="311"/>
      <c r="I19" s="310">
        <v>1323</v>
      </c>
      <c r="J19" s="311"/>
      <c r="K19" s="310">
        <v>1199</v>
      </c>
      <c r="L19" s="311"/>
      <c r="M19" s="208">
        <v>418</v>
      </c>
      <c r="N19" s="208">
        <v>407</v>
      </c>
      <c r="O19" s="208">
        <v>445</v>
      </c>
      <c r="P19" s="208">
        <v>393</v>
      </c>
      <c r="Q19" s="208">
        <v>401</v>
      </c>
      <c r="R19" s="208">
        <v>458</v>
      </c>
      <c r="S19" s="208">
        <v>110</v>
      </c>
      <c r="T19" s="208">
        <v>90</v>
      </c>
      <c r="U19" s="209">
        <v>20</v>
      </c>
      <c r="V19" s="205"/>
      <c r="W19" s="205"/>
      <c r="X19" s="206"/>
      <c r="Y19" s="206"/>
      <c r="Z19" s="34"/>
    </row>
    <row r="20" spans="1:26" s="4" customFormat="1" ht="21" hidden="1" customHeight="1" outlineLevel="1" x14ac:dyDescent="0.15">
      <c r="A20" s="207" t="s">
        <v>199</v>
      </c>
      <c r="B20" s="208">
        <v>12</v>
      </c>
      <c r="C20" s="208">
        <v>83</v>
      </c>
      <c r="D20" s="208">
        <v>55</v>
      </c>
      <c r="E20" s="208">
        <v>27</v>
      </c>
      <c r="F20" s="208">
        <v>1</v>
      </c>
      <c r="G20" s="310">
        <v>2451</v>
      </c>
      <c r="H20" s="311"/>
      <c r="I20" s="310">
        <v>1284</v>
      </c>
      <c r="J20" s="311"/>
      <c r="K20" s="310">
        <v>1167</v>
      </c>
      <c r="L20" s="311"/>
      <c r="M20" s="208">
        <v>410</v>
      </c>
      <c r="N20" s="208">
        <v>412</v>
      </c>
      <c r="O20" s="208">
        <v>398</v>
      </c>
      <c r="P20" s="208">
        <v>435</v>
      </c>
      <c r="Q20" s="208">
        <v>387</v>
      </c>
      <c r="R20" s="208">
        <v>409</v>
      </c>
      <c r="S20" s="208">
        <v>107</v>
      </c>
      <c r="T20" s="208">
        <v>87</v>
      </c>
      <c r="U20" s="209">
        <v>20</v>
      </c>
      <c r="V20" s="205"/>
      <c r="W20" s="205"/>
      <c r="X20" s="206"/>
      <c r="Y20" s="206"/>
      <c r="Z20" s="34"/>
    </row>
    <row r="21" spans="1:26" s="4" customFormat="1" ht="21" hidden="1" customHeight="1" outlineLevel="1" x14ac:dyDescent="0.15">
      <c r="A21" s="207" t="s">
        <v>200</v>
      </c>
      <c r="B21" s="208">
        <v>12</v>
      </c>
      <c r="C21" s="208">
        <v>87</v>
      </c>
      <c r="D21" s="208">
        <v>57</v>
      </c>
      <c r="E21" s="208">
        <v>27</v>
      </c>
      <c r="F21" s="208">
        <v>3</v>
      </c>
      <c r="G21" s="310">
        <v>2464</v>
      </c>
      <c r="H21" s="311"/>
      <c r="I21" s="310">
        <v>1301</v>
      </c>
      <c r="J21" s="311"/>
      <c r="K21" s="310">
        <v>1163</v>
      </c>
      <c r="L21" s="311"/>
      <c r="M21" s="208">
        <v>438</v>
      </c>
      <c r="N21" s="208">
        <v>411</v>
      </c>
      <c r="O21" s="208">
        <v>413</v>
      </c>
      <c r="P21" s="208">
        <v>383</v>
      </c>
      <c r="Q21" s="208">
        <v>440</v>
      </c>
      <c r="R21" s="208">
        <v>379</v>
      </c>
      <c r="S21" s="208">
        <v>116</v>
      </c>
      <c r="T21" s="208">
        <v>92</v>
      </c>
      <c r="U21" s="209">
        <v>24</v>
      </c>
      <c r="V21" s="205"/>
      <c r="W21" s="205"/>
      <c r="X21" s="206"/>
      <c r="Y21" s="206"/>
      <c r="Z21" s="34"/>
    </row>
    <row r="22" spans="1:26" s="4" customFormat="1" ht="21" hidden="1" customHeight="1" outlineLevel="1" x14ac:dyDescent="0.15">
      <c r="A22" s="207" t="s">
        <v>201</v>
      </c>
      <c r="B22" s="208">
        <v>12</v>
      </c>
      <c r="C22" s="208">
        <v>91</v>
      </c>
      <c r="D22" s="208">
        <v>60</v>
      </c>
      <c r="E22" s="208">
        <v>27</v>
      </c>
      <c r="F22" s="208">
        <v>4</v>
      </c>
      <c r="G22" s="310">
        <v>2518</v>
      </c>
      <c r="H22" s="311"/>
      <c r="I22" s="310">
        <v>1297</v>
      </c>
      <c r="J22" s="311"/>
      <c r="K22" s="310">
        <v>1221</v>
      </c>
      <c r="L22" s="311"/>
      <c r="M22" s="208">
        <v>446</v>
      </c>
      <c r="N22" s="208">
        <v>429</v>
      </c>
      <c r="O22" s="208">
        <v>418</v>
      </c>
      <c r="P22" s="208">
        <v>400</v>
      </c>
      <c r="Q22" s="208">
        <v>385</v>
      </c>
      <c r="R22" s="208">
        <v>440</v>
      </c>
      <c r="S22" s="208">
        <v>120</v>
      </c>
      <c r="T22" s="208">
        <v>93</v>
      </c>
      <c r="U22" s="209">
        <v>27</v>
      </c>
      <c r="V22" s="205"/>
      <c r="W22" s="205"/>
      <c r="X22" s="206"/>
      <c r="Y22" s="206"/>
      <c r="Z22" s="34"/>
    </row>
    <row r="23" spans="1:26" s="4" customFormat="1" ht="21" hidden="1" customHeight="1" outlineLevel="1" x14ac:dyDescent="0.15">
      <c r="A23" s="207" t="s">
        <v>202</v>
      </c>
      <c r="B23" s="208">
        <v>12</v>
      </c>
      <c r="C23" s="208">
        <v>95</v>
      </c>
      <c r="D23" s="208">
        <v>66</v>
      </c>
      <c r="E23" s="208">
        <v>24</v>
      </c>
      <c r="F23" s="208">
        <v>5</v>
      </c>
      <c r="G23" s="310">
        <v>2539</v>
      </c>
      <c r="H23" s="311"/>
      <c r="I23" s="310">
        <v>1297</v>
      </c>
      <c r="J23" s="311"/>
      <c r="K23" s="310">
        <v>1242</v>
      </c>
      <c r="L23" s="311"/>
      <c r="M23" s="208">
        <v>475</v>
      </c>
      <c r="N23" s="208">
        <v>437</v>
      </c>
      <c r="O23" s="208">
        <v>425</v>
      </c>
      <c r="P23" s="208">
        <v>418</v>
      </c>
      <c r="Q23" s="208">
        <v>391</v>
      </c>
      <c r="R23" s="208">
        <v>393</v>
      </c>
      <c r="S23" s="208">
        <v>124</v>
      </c>
      <c r="T23" s="208">
        <v>100</v>
      </c>
      <c r="U23" s="209">
        <v>24</v>
      </c>
      <c r="V23" s="205"/>
      <c r="W23" s="205"/>
      <c r="X23" s="206"/>
      <c r="Y23" s="206"/>
      <c r="Z23" s="34"/>
    </row>
    <row r="24" spans="1:26" s="4" customFormat="1" ht="21" hidden="1" customHeight="1" outlineLevel="1" x14ac:dyDescent="0.15">
      <c r="A24" s="207" t="s">
        <v>203</v>
      </c>
      <c r="B24" s="208">
        <v>12</v>
      </c>
      <c r="C24" s="208">
        <v>95</v>
      </c>
      <c r="D24" s="208">
        <v>68</v>
      </c>
      <c r="E24" s="208">
        <v>22</v>
      </c>
      <c r="F24" s="208">
        <v>5</v>
      </c>
      <c r="G24" s="310">
        <v>2560</v>
      </c>
      <c r="H24" s="311"/>
      <c r="I24" s="310">
        <v>1308</v>
      </c>
      <c r="J24" s="311"/>
      <c r="K24" s="310">
        <v>1252</v>
      </c>
      <c r="L24" s="311"/>
      <c r="M24" s="208">
        <v>432</v>
      </c>
      <c r="N24" s="208">
        <v>479</v>
      </c>
      <c r="O24" s="208">
        <v>437</v>
      </c>
      <c r="P24" s="208">
        <v>417</v>
      </c>
      <c r="Q24" s="208">
        <v>413</v>
      </c>
      <c r="R24" s="208">
        <v>382</v>
      </c>
      <c r="S24" s="208">
        <v>124</v>
      </c>
      <c r="T24" s="208">
        <v>97</v>
      </c>
      <c r="U24" s="209">
        <v>27</v>
      </c>
      <c r="V24" s="205"/>
      <c r="W24" s="205"/>
      <c r="X24" s="206"/>
      <c r="Y24" s="206"/>
      <c r="Z24" s="34"/>
    </row>
    <row r="25" spans="1:26" s="4" customFormat="1" ht="21" hidden="1" customHeight="1" outlineLevel="1" x14ac:dyDescent="0.15">
      <c r="A25" s="207" t="s">
        <v>204</v>
      </c>
      <c r="B25" s="208">
        <v>13</v>
      </c>
      <c r="C25" s="208">
        <v>96</v>
      </c>
      <c r="D25" s="208">
        <v>67</v>
      </c>
      <c r="E25" s="208">
        <v>23</v>
      </c>
      <c r="F25" s="208">
        <v>6</v>
      </c>
      <c r="G25" s="310">
        <v>2586</v>
      </c>
      <c r="H25" s="311"/>
      <c r="I25" s="310">
        <v>1337</v>
      </c>
      <c r="J25" s="311"/>
      <c r="K25" s="310">
        <v>1249</v>
      </c>
      <c r="L25" s="311"/>
      <c r="M25" s="208">
        <v>425</v>
      </c>
      <c r="N25" s="208">
        <v>425</v>
      </c>
      <c r="O25" s="208">
        <v>477</v>
      </c>
      <c r="P25" s="208">
        <v>435</v>
      </c>
      <c r="Q25" s="208">
        <v>421</v>
      </c>
      <c r="R25" s="208">
        <v>403</v>
      </c>
      <c r="S25" s="208">
        <v>134</v>
      </c>
      <c r="T25" s="208">
        <v>99</v>
      </c>
      <c r="U25" s="209">
        <v>35</v>
      </c>
      <c r="V25" s="205"/>
      <c r="W25" s="205"/>
      <c r="X25" s="206"/>
      <c r="Y25" s="206"/>
      <c r="Z25" s="34"/>
    </row>
    <row r="26" spans="1:26" s="4" customFormat="1" ht="21" hidden="1" customHeight="1" outlineLevel="1" x14ac:dyDescent="0.15">
      <c r="A26" s="207" t="s">
        <v>205</v>
      </c>
      <c r="B26" s="208">
        <v>13</v>
      </c>
      <c r="C26" s="208">
        <v>97</v>
      </c>
      <c r="D26" s="208">
        <v>69</v>
      </c>
      <c r="E26" s="208">
        <v>22</v>
      </c>
      <c r="F26" s="208">
        <v>6</v>
      </c>
      <c r="G26" s="310">
        <v>2640</v>
      </c>
      <c r="H26" s="311"/>
      <c r="I26" s="310">
        <v>1354</v>
      </c>
      <c r="J26" s="311"/>
      <c r="K26" s="310">
        <v>1286</v>
      </c>
      <c r="L26" s="311"/>
      <c r="M26" s="208">
        <v>453</v>
      </c>
      <c r="N26" s="208">
        <v>429</v>
      </c>
      <c r="O26" s="208">
        <v>433</v>
      </c>
      <c r="P26" s="208">
        <v>471</v>
      </c>
      <c r="Q26" s="208">
        <v>434</v>
      </c>
      <c r="R26" s="208">
        <v>420</v>
      </c>
      <c r="S26" s="208">
        <v>130</v>
      </c>
      <c r="T26" s="208">
        <v>100</v>
      </c>
      <c r="U26" s="209">
        <v>30</v>
      </c>
      <c r="V26" s="205"/>
      <c r="W26" s="205"/>
      <c r="X26" s="206"/>
      <c r="Y26" s="206"/>
      <c r="Z26" s="34"/>
    </row>
    <row r="27" spans="1:26" s="4" customFormat="1" ht="21" hidden="1" customHeight="1" outlineLevel="1" x14ac:dyDescent="0.15">
      <c r="A27" s="207" t="s">
        <v>206</v>
      </c>
      <c r="B27" s="208">
        <v>13</v>
      </c>
      <c r="C27" s="208">
        <v>98</v>
      </c>
      <c r="D27" s="208">
        <v>69</v>
      </c>
      <c r="E27" s="208">
        <v>23</v>
      </c>
      <c r="F27" s="208">
        <v>6</v>
      </c>
      <c r="G27" s="310">
        <v>2614</v>
      </c>
      <c r="H27" s="311"/>
      <c r="I27" s="310">
        <v>1363</v>
      </c>
      <c r="J27" s="311"/>
      <c r="K27" s="310">
        <v>1251</v>
      </c>
      <c r="L27" s="311"/>
      <c r="M27" s="208">
        <v>432</v>
      </c>
      <c r="N27" s="208">
        <v>443</v>
      </c>
      <c r="O27" s="208">
        <v>423</v>
      </c>
      <c r="P27" s="208">
        <v>427</v>
      </c>
      <c r="Q27" s="208">
        <v>458</v>
      </c>
      <c r="R27" s="208">
        <v>431</v>
      </c>
      <c r="S27" s="208">
        <v>134</v>
      </c>
      <c r="T27" s="208">
        <v>101</v>
      </c>
      <c r="U27" s="209">
        <v>33</v>
      </c>
      <c r="V27" s="205"/>
      <c r="W27" s="205"/>
      <c r="X27" s="206"/>
      <c r="Y27" s="206"/>
      <c r="Z27" s="34"/>
    </row>
    <row r="28" spans="1:26" s="4" customFormat="1" ht="21" hidden="1" customHeight="1" outlineLevel="1" x14ac:dyDescent="0.15">
      <c r="A28" s="207" t="s">
        <v>207</v>
      </c>
      <c r="B28" s="208">
        <v>11</v>
      </c>
      <c r="C28" s="208">
        <v>92</v>
      </c>
      <c r="D28" s="208">
        <v>67</v>
      </c>
      <c r="E28" s="208">
        <v>19</v>
      </c>
      <c r="F28" s="208">
        <v>6</v>
      </c>
      <c r="G28" s="310">
        <v>2539</v>
      </c>
      <c r="H28" s="311"/>
      <c r="I28" s="310">
        <v>1343</v>
      </c>
      <c r="J28" s="311"/>
      <c r="K28" s="310">
        <v>1196</v>
      </c>
      <c r="L28" s="311"/>
      <c r="M28" s="208">
        <v>387</v>
      </c>
      <c r="N28" s="208">
        <v>427</v>
      </c>
      <c r="O28" s="208">
        <v>431</v>
      </c>
      <c r="P28" s="208">
        <v>416</v>
      </c>
      <c r="Q28" s="208">
        <v>429</v>
      </c>
      <c r="R28" s="208">
        <v>449</v>
      </c>
      <c r="S28" s="208">
        <v>127</v>
      </c>
      <c r="T28" s="208">
        <v>96</v>
      </c>
      <c r="U28" s="209">
        <v>31</v>
      </c>
      <c r="V28" s="205"/>
      <c r="W28" s="205"/>
      <c r="X28" s="206"/>
      <c r="Y28" s="206"/>
      <c r="Z28" s="34"/>
    </row>
    <row r="29" spans="1:26" s="4" customFormat="1" ht="21" hidden="1" customHeight="1" outlineLevel="1" x14ac:dyDescent="0.15">
      <c r="A29" s="207" t="s">
        <v>208</v>
      </c>
      <c r="B29" s="208">
        <v>11</v>
      </c>
      <c r="C29" s="208">
        <v>91</v>
      </c>
      <c r="D29" s="208">
        <v>64</v>
      </c>
      <c r="E29" s="208">
        <v>21</v>
      </c>
      <c r="F29" s="208">
        <v>6</v>
      </c>
      <c r="G29" s="310">
        <v>2439</v>
      </c>
      <c r="H29" s="311"/>
      <c r="I29" s="310">
        <v>1297</v>
      </c>
      <c r="J29" s="311"/>
      <c r="K29" s="310">
        <v>1142</v>
      </c>
      <c r="L29" s="311"/>
      <c r="M29" s="208">
        <v>359</v>
      </c>
      <c r="N29" s="208">
        <v>391</v>
      </c>
      <c r="O29" s="208">
        <v>422</v>
      </c>
      <c r="P29" s="208">
        <v>433</v>
      </c>
      <c r="Q29" s="208">
        <v>415</v>
      </c>
      <c r="R29" s="208">
        <v>419</v>
      </c>
      <c r="S29" s="208">
        <v>127</v>
      </c>
      <c r="T29" s="208">
        <v>98</v>
      </c>
      <c r="U29" s="209">
        <v>29</v>
      </c>
      <c r="V29" s="205"/>
      <c r="W29" s="205"/>
      <c r="X29" s="206"/>
      <c r="Y29" s="206"/>
      <c r="Z29" s="34"/>
    </row>
    <row r="30" spans="1:26" s="4" customFormat="1" ht="21" hidden="1" customHeight="1" outlineLevel="1" x14ac:dyDescent="0.15">
      <c r="A30" s="207" t="s">
        <v>209</v>
      </c>
      <c r="B30" s="208">
        <v>11</v>
      </c>
      <c r="C30" s="208">
        <v>91</v>
      </c>
      <c r="D30" s="208">
        <v>63</v>
      </c>
      <c r="E30" s="208">
        <v>22</v>
      </c>
      <c r="F30" s="208">
        <v>6</v>
      </c>
      <c r="G30" s="310">
        <v>2359</v>
      </c>
      <c r="H30" s="311"/>
      <c r="I30" s="310">
        <v>1235</v>
      </c>
      <c r="J30" s="311"/>
      <c r="K30" s="310">
        <v>1124</v>
      </c>
      <c r="L30" s="311"/>
      <c r="M30" s="208">
        <v>383</v>
      </c>
      <c r="N30" s="208">
        <v>344</v>
      </c>
      <c r="O30" s="208">
        <v>376</v>
      </c>
      <c r="P30" s="208">
        <v>415</v>
      </c>
      <c r="Q30" s="208">
        <v>425</v>
      </c>
      <c r="R30" s="208">
        <v>416</v>
      </c>
      <c r="S30" s="208">
        <v>127</v>
      </c>
      <c r="T30" s="208">
        <v>98</v>
      </c>
      <c r="U30" s="209">
        <v>29</v>
      </c>
      <c r="V30" s="205"/>
      <c r="W30" s="205"/>
      <c r="X30" s="206"/>
      <c r="Y30" s="206"/>
      <c r="Z30" s="34"/>
    </row>
    <row r="31" spans="1:26" s="4" customFormat="1" ht="21" hidden="1" customHeight="1" outlineLevel="1" x14ac:dyDescent="0.15">
      <c r="A31" s="207" t="s">
        <v>210</v>
      </c>
      <c r="B31" s="208">
        <v>11</v>
      </c>
      <c r="C31" s="208">
        <v>90</v>
      </c>
      <c r="D31" s="208">
        <v>63</v>
      </c>
      <c r="E31" s="208">
        <v>21</v>
      </c>
      <c r="F31" s="208">
        <v>6</v>
      </c>
      <c r="G31" s="310">
        <v>2279</v>
      </c>
      <c r="H31" s="311"/>
      <c r="I31" s="310">
        <v>1152</v>
      </c>
      <c r="J31" s="311"/>
      <c r="K31" s="310">
        <v>1127</v>
      </c>
      <c r="L31" s="311"/>
      <c r="M31" s="208">
        <v>359</v>
      </c>
      <c r="N31" s="208">
        <v>378</v>
      </c>
      <c r="O31" s="208">
        <v>342</v>
      </c>
      <c r="P31" s="208">
        <v>375</v>
      </c>
      <c r="Q31" s="208">
        <v>403</v>
      </c>
      <c r="R31" s="208">
        <v>422</v>
      </c>
      <c r="S31" s="208">
        <v>125</v>
      </c>
      <c r="T31" s="208">
        <v>96</v>
      </c>
      <c r="U31" s="209">
        <v>29</v>
      </c>
      <c r="V31" s="205"/>
      <c r="W31" s="205"/>
      <c r="X31" s="206"/>
      <c r="Y31" s="206"/>
      <c r="Z31" s="34"/>
    </row>
    <row r="32" spans="1:26" s="4" customFormat="1" ht="21" hidden="1" customHeight="1" outlineLevel="1" x14ac:dyDescent="0.15">
      <c r="A32" s="207" t="s">
        <v>421</v>
      </c>
      <c r="B32" s="208">
        <v>10</v>
      </c>
      <c r="C32" s="208">
        <v>88</v>
      </c>
      <c r="D32" s="208">
        <v>64</v>
      </c>
      <c r="E32" s="208">
        <v>18</v>
      </c>
      <c r="F32" s="208">
        <v>6</v>
      </c>
      <c r="G32" s="310">
        <v>2187</v>
      </c>
      <c r="H32" s="311"/>
      <c r="I32" s="310">
        <v>1120</v>
      </c>
      <c r="J32" s="311"/>
      <c r="K32" s="310">
        <v>1067</v>
      </c>
      <c r="L32" s="311"/>
      <c r="M32" s="208">
        <v>362</v>
      </c>
      <c r="N32" s="208">
        <v>358</v>
      </c>
      <c r="O32" s="208">
        <v>377</v>
      </c>
      <c r="P32" s="208">
        <v>336</v>
      </c>
      <c r="Q32" s="208">
        <v>359</v>
      </c>
      <c r="R32" s="208">
        <v>395</v>
      </c>
      <c r="S32" s="208">
        <v>121</v>
      </c>
      <c r="T32" s="208">
        <v>94</v>
      </c>
      <c r="U32" s="209">
        <v>27</v>
      </c>
      <c r="V32" s="205"/>
      <c r="W32" s="205"/>
      <c r="X32" s="206"/>
      <c r="Y32" s="206"/>
      <c r="Z32" s="34"/>
    </row>
    <row r="33" spans="1:26" s="4" customFormat="1" ht="21" hidden="1" customHeight="1" outlineLevel="1" x14ac:dyDescent="0.15">
      <c r="A33" s="207" t="s">
        <v>211</v>
      </c>
      <c r="B33" s="208">
        <v>9</v>
      </c>
      <c r="C33" s="208">
        <v>84</v>
      </c>
      <c r="D33" s="208">
        <v>64</v>
      </c>
      <c r="E33" s="208">
        <v>14</v>
      </c>
      <c r="F33" s="208">
        <v>6</v>
      </c>
      <c r="G33" s="310">
        <v>2096</v>
      </c>
      <c r="H33" s="311"/>
      <c r="I33" s="310">
        <v>1058</v>
      </c>
      <c r="J33" s="311"/>
      <c r="K33" s="310">
        <v>1038</v>
      </c>
      <c r="L33" s="311"/>
      <c r="M33" s="208">
        <v>351</v>
      </c>
      <c r="N33" s="208">
        <v>356</v>
      </c>
      <c r="O33" s="208">
        <v>352</v>
      </c>
      <c r="P33" s="208">
        <v>367</v>
      </c>
      <c r="Q33" s="208">
        <v>327</v>
      </c>
      <c r="R33" s="208">
        <v>343</v>
      </c>
      <c r="S33" s="208">
        <v>119</v>
      </c>
      <c r="T33" s="208">
        <v>87</v>
      </c>
      <c r="U33" s="209">
        <v>32</v>
      </c>
      <c r="V33" s="205"/>
      <c r="W33" s="205"/>
      <c r="X33" s="206"/>
      <c r="Y33" s="206"/>
      <c r="Z33" s="34"/>
    </row>
    <row r="34" spans="1:26" s="4" customFormat="1" ht="21" hidden="1" customHeight="1" outlineLevel="1" x14ac:dyDescent="0.15">
      <c r="A34" s="207" t="s">
        <v>212</v>
      </c>
      <c r="B34" s="208">
        <v>8</v>
      </c>
      <c r="C34" s="208">
        <v>81</v>
      </c>
      <c r="D34" s="208">
        <v>63</v>
      </c>
      <c r="E34" s="208">
        <v>12</v>
      </c>
      <c r="F34" s="208">
        <v>6</v>
      </c>
      <c r="G34" s="310">
        <v>2072</v>
      </c>
      <c r="H34" s="311"/>
      <c r="I34" s="310">
        <v>1053</v>
      </c>
      <c r="J34" s="311"/>
      <c r="K34" s="310">
        <v>1019</v>
      </c>
      <c r="L34" s="311"/>
      <c r="M34" s="208">
        <v>346</v>
      </c>
      <c r="N34" s="208">
        <v>353</v>
      </c>
      <c r="O34" s="208">
        <v>348</v>
      </c>
      <c r="P34" s="208">
        <v>348</v>
      </c>
      <c r="Q34" s="208">
        <v>356</v>
      </c>
      <c r="R34" s="208">
        <v>321</v>
      </c>
      <c r="S34" s="208">
        <v>114</v>
      </c>
      <c r="T34" s="208">
        <v>80</v>
      </c>
      <c r="U34" s="209">
        <v>34</v>
      </c>
      <c r="V34" s="205"/>
      <c r="W34" s="205"/>
      <c r="X34" s="206"/>
      <c r="Y34" s="206"/>
      <c r="Z34" s="34"/>
    </row>
    <row r="35" spans="1:26" s="4" customFormat="1" ht="21" hidden="1" customHeight="1" outlineLevel="1" x14ac:dyDescent="0.15">
      <c r="A35" s="207" t="s">
        <v>213</v>
      </c>
      <c r="B35" s="208">
        <v>7</v>
      </c>
      <c r="C35" s="208">
        <v>78</v>
      </c>
      <c r="D35" s="208">
        <v>63</v>
      </c>
      <c r="E35" s="208">
        <v>9</v>
      </c>
      <c r="F35" s="208">
        <v>6</v>
      </c>
      <c r="G35" s="310">
        <v>2053</v>
      </c>
      <c r="H35" s="311"/>
      <c r="I35" s="310">
        <v>1041</v>
      </c>
      <c r="J35" s="311"/>
      <c r="K35" s="310">
        <v>1012</v>
      </c>
      <c r="L35" s="311"/>
      <c r="M35" s="208">
        <v>322</v>
      </c>
      <c r="N35" s="208">
        <v>343</v>
      </c>
      <c r="O35" s="208">
        <v>349</v>
      </c>
      <c r="P35" s="208">
        <v>342</v>
      </c>
      <c r="Q35" s="208">
        <v>345</v>
      </c>
      <c r="R35" s="208">
        <v>352</v>
      </c>
      <c r="S35" s="208">
        <v>114</v>
      </c>
      <c r="T35" s="208">
        <v>72</v>
      </c>
      <c r="U35" s="209">
        <v>42</v>
      </c>
      <c r="V35" s="205"/>
      <c r="W35" s="205"/>
      <c r="X35" s="206"/>
      <c r="Y35" s="206"/>
      <c r="Z35" s="34"/>
    </row>
    <row r="36" spans="1:26" s="4" customFormat="1" ht="21" hidden="1" customHeight="1" outlineLevel="1" x14ac:dyDescent="0.15">
      <c r="A36" s="207" t="s">
        <v>214</v>
      </c>
      <c r="B36" s="208">
        <v>7</v>
      </c>
      <c r="C36" s="208">
        <v>76</v>
      </c>
      <c r="D36" s="208">
        <v>62</v>
      </c>
      <c r="E36" s="208">
        <v>8</v>
      </c>
      <c r="F36" s="208">
        <v>6</v>
      </c>
      <c r="G36" s="310">
        <v>2000</v>
      </c>
      <c r="H36" s="311"/>
      <c r="I36" s="310">
        <v>1015</v>
      </c>
      <c r="J36" s="311"/>
      <c r="K36" s="310">
        <v>985</v>
      </c>
      <c r="L36" s="311"/>
      <c r="M36" s="208">
        <v>291</v>
      </c>
      <c r="N36" s="208">
        <v>322</v>
      </c>
      <c r="O36" s="208">
        <v>340</v>
      </c>
      <c r="P36" s="208">
        <v>349</v>
      </c>
      <c r="Q36" s="208">
        <v>345</v>
      </c>
      <c r="R36" s="208">
        <v>353</v>
      </c>
      <c r="S36" s="208">
        <v>107</v>
      </c>
      <c r="T36" s="208">
        <v>67</v>
      </c>
      <c r="U36" s="209">
        <v>40</v>
      </c>
      <c r="V36" s="205"/>
      <c r="W36" s="205"/>
      <c r="X36" s="206"/>
      <c r="Y36" s="206"/>
      <c r="Z36" s="34"/>
    </row>
    <row r="37" spans="1:26" s="4" customFormat="1" ht="21" hidden="1" customHeight="1" outlineLevel="1" x14ac:dyDescent="0.15">
      <c r="A37" s="207" t="s">
        <v>215</v>
      </c>
      <c r="B37" s="208">
        <v>7</v>
      </c>
      <c r="C37" s="208">
        <v>75</v>
      </c>
      <c r="D37" s="208">
        <v>63</v>
      </c>
      <c r="E37" s="208">
        <v>7</v>
      </c>
      <c r="F37" s="208">
        <v>5</v>
      </c>
      <c r="G37" s="310">
        <v>1915</v>
      </c>
      <c r="H37" s="311"/>
      <c r="I37" s="310">
        <v>982</v>
      </c>
      <c r="J37" s="311"/>
      <c r="K37" s="310">
        <v>933</v>
      </c>
      <c r="L37" s="311"/>
      <c r="M37" s="208">
        <v>307</v>
      </c>
      <c r="N37" s="208">
        <v>287</v>
      </c>
      <c r="O37" s="208">
        <v>312</v>
      </c>
      <c r="P37" s="208">
        <v>330</v>
      </c>
      <c r="Q37" s="208">
        <v>343</v>
      </c>
      <c r="R37" s="208">
        <v>336</v>
      </c>
      <c r="S37" s="208">
        <v>109</v>
      </c>
      <c r="T37" s="208">
        <v>67</v>
      </c>
      <c r="U37" s="209">
        <v>42</v>
      </c>
      <c r="V37" s="205"/>
      <c r="W37" s="205"/>
      <c r="X37" s="206"/>
      <c r="Y37" s="206"/>
      <c r="Z37" s="34"/>
    </row>
    <row r="38" spans="1:26" s="4" customFormat="1" ht="21" hidden="1" customHeight="1" outlineLevel="1" x14ac:dyDescent="0.15">
      <c r="A38" s="207" t="s">
        <v>216</v>
      </c>
      <c r="B38" s="208">
        <v>7</v>
      </c>
      <c r="C38" s="208">
        <v>64</v>
      </c>
      <c r="D38" s="208">
        <v>51</v>
      </c>
      <c r="E38" s="208">
        <v>8</v>
      </c>
      <c r="F38" s="208">
        <v>5</v>
      </c>
      <c r="G38" s="310">
        <v>1836</v>
      </c>
      <c r="H38" s="311"/>
      <c r="I38" s="310">
        <v>959</v>
      </c>
      <c r="J38" s="311"/>
      <c r="K38" s="310">
        <v>877</v>
      </c>
      <c r="L38" s="311"/>
      <c r="M38" s="208">
        <v>284</v>
      </c>
      <c r="N38" s="208">
        <v>300</v>
      </c>
      <c r="O38" s="208">
        <v>284</v>
      </c>
      <c r="P38" s="208">
        <v>306</v>
      </c>
      <c r="Q38" s="208">
        <v>323</v>
      </c>
      <c r="R38" s="208">
        <v>339</v>
      </c>
      <c r="S38" s="208">
        <v>105</v>
      </c>
      <c r="T38" s="208">
        <v>58</v>
      </c>
      <c r="U38" s="209">
        <v>47</v>
      </c>
      <c r="V38" s="205"/>
      <c r="W38" s="205"/>
      <c r="X38" s="206"/>
      <c r="Y38" s="206"/>
      <c r="Z38" s="34"/>
    </row>
    <row r="39" spans="1:26" s="4" customFormat="1" ht="21" hidden="1" customHeight="1" outlineLevel="1" x14ac:dyDescent="0.15">
      <c r="A39" s="211" t="s">
        <v>217</v>
      </c>
      <c r="B39" s="212">
        <v>7</v>
      </c>
      <c r="C39" s="212">
        <v>69</v>
      </c>
      <c r="D39" s="212">
        <v>55</v>
      </c>
      <c r="E39" s="212">
        <v>9</v>
      </c>
      <c r="F39" s="212">
        <v>5</v>
      </c>
      <c r="G39" s="403">
        <v>1753</v>
      </c>
      <c r="H39" s="404"/>
      <c r="I39" s="403">
        <v>922</v>
      </c>
      <c r="J39" s="404"/>
      <c r="K39" s="403">
        <v>831</v>
      </c>
      <c r="L39" s="404"/>
      <c r="M39" s="212">
        <v>264</v>
      </c>
      <c r="N39" s="212">
        <v>286</v>
      </c>
      <c r="O39" s="212">
        <v>296</v>
      </c>
      <c r="P39" s="212">
        <v>284</v>
      </c>
      <c r="Q39" s="212">
        <v>300</v>
      </c>
      <c r="R39" s="212">
        <v>323</v>
      </c>
      <c r="S39" s="212">
        <v>100</v>
      </c>
      <c r="T39" s="212">
        <v>54</v>
      </c>
      <c r="U39" s="214">
        <v>46</v>
      </c>
      <c r="V39" s="205"/>
      <c r="W39" s="205"/>
      <c r="X39" s="206"/>
      <c r="Y39" s="206"/>
      <c r="Z39" s="34"/>
    </row>
    <row r="40" spans="1:26" s="7" customFormat="1" ht="15" hidden="1" customHeight="1" outlineLevel="1" x14ac:dyDescent="0.15">
      <c r="A40" s="201" t="s">
        <v>422</v>
      </c>
      <c r="B40" s="202">
        <v>7</v>
      </c>
      <c r="C40" s="202">
        <v>63</v>
      </c>
      <c r="D40" s="202">
        <v>51</v>
      </c>
      <c r="E40" s="202">
        <v>10</v>
      </c>
      <c r="F40" s="202">
        <v>2</v>
      </c>
      <c r="G40" s="401">
        <v>1676</v>
      </c>
      <c r="H40" s="402"/>
      <c r="I40" s="401">
        <v>889</v>
      </c>
      <c r="J40" s="402"/>
      <c r="K40" s="401">
        <v>787</v>
      </c>
      <c r="L40" s="402"/>
      <c r="M40" s="202">
        <v>249</v>
      </c>
      <c r="N40" s="202">
        <v>263</v>
      </c>
      <c r="O40" s="202">
        <v>285</v>
      </c>
      <c r="P40" s="202">
        <v>293</v>
      </c>
      <c r="Q40" s="202">
        <v>291</v>
      </c>
      <c r="R40" s="202">
        <v>295</v>
      </c>
      <c r="S40" s="202">
        <v>98</v>
      </c>
      <c r="T40" s="202">
        <v>52</v>
      </c>
      <c r="U40" s="203">
        <v>46</v>
      </c>
      <c r="V40" s="205"/>
      <c r="W40" s="205"/>
      <c r="X40" s="405"/>
      <c r="Y40" s="405"/>
      <c r="Z40" s="406"/>
    </row>
    <row r="41" spans="1:26" s="4" customFormat="1" ht="21" hidden="1" customHeight="1" outlineLevel="1" x14ac:dyDescent="0.15">
      <c r="A41" s="207" t="s">
        <v>218</v>
      </c>
      <c r="B41" s="208">
        <v>7</v>
      </c>
      <c r="C41" s="208">
        <v>61</v>
      </c>
      <c r="D41" s="208">
        <v>48</v>
      </c>
      <c r="E41" s="208">
        <v>11</v>
      </c>
      <c r="F41" s="208">
        <v>2</v>
      </c>
      <c r="G41" s="310">
        <v>1616</v>
      </c>
      <c r="H41" s="311"/>
      <c r="I41" s="310">
        <v>854</v>
      </c>
      <c r="J41" s="311"/>
      <c r="K41" s="310">
        <v>762</v>
      </c>
      <c r="L41" s="311"/>
      <c r="M41" s="208">
        <v>259</v>
      </c>
      <c r="N41" s="208">
        <v>244</v>
      </c>
      <c r="O41" s="208">
        <v>263</v>
      </c>
      <c r="P41" s="208">
        <v>278</v>
      </c>
      <c r="Q41" s="208">
        <v>288</v>
      </c>
      <c r="R41" s="208">
        <v>284</v>
      </c>
      <c r="S41" s="208">
        <v>96</v>
      </c>
      <c r="T41" s="208">
        <v>51</v>
      </c>
      <c r="U41" s="209">
        <v>45</v>
      </c>
      <c r="V41" s="205"/>
      <c r="W41" s="205"/>
      <c r="X41" s="206"/>
      <c r="Y41" s="206"/>
      <c r="Z41" s="34"/>
    </row>
    <row r="42" spans="1:26" s="4" customFormat="1" ht="21" hidden="1" customHeight="1" outlineLevel="1" x14ac:dyDescent="0.15">
      <c r="A42" s="207" t="s">
        <v>219</v>
      </c>
      <c r="B42" s="208">
        <v>7</v>
      </c>
      <c r="C42" s="208">
        <v>60</v>
      </c>
      <c r="D42" s="208">
        <v>48</v>
      </c>
      <c r="E42" s="208">
        <v>10</v>
      </c>
      <c r="F42" s="208">
        <v>2</v>
      </c>
      <c r="G42" s="310">
        <v>1549</v>
      </c>
      <c r="H42" s="311"/>
      <c r="I42" s="310">
        <v>821</v>
      </c>
      <c r="J42" s="311"/>
      <c r="K42" s="310">
        <v>728</v>
      </c>
      <c r="L42" s="311"/>
      <c r="M42" s="208">
        <v>223</v>
      </c>
      <c r="N42" s="208">
        <v>251</v>
      </c>
      <c r="O42" s="208">
        <v>242</v>
      </c>
      <c r="P42" s="208">
        <v>263</v>
      </c>
      <c r="Q42" s="208">
        <v>283</v>
      </c>
      <c r="R42" s="208">
        <v>287</v>
      </c>
      <c r="S42" s="208">
        <v>99</v>
      </c>
      <c r="T42" s="208">
        <v>49</v>
      </c>
      <c r="U42" s="209">
        <v>50</v>
      </c>
      <c r="V42" s="205"/>
      <c r="W42" s="205"/>
      <c r="X42" s="206"/>
      <c r="Y42" s="206"/>
      <c r="Z42" s="34"/>
    </row>
    <row r="43" spans="1:26" s="4" customFormat="1" ht="21" hidden="1" customHeight="1" outlineLevel="1" x14ac:dyDescent="0.15">
      <c r="A43" s="207" t="s">
        <v>220</v>
      </c>
      <c r="B43" s="208">
        <v>7</v>
      </c>
      <c r="C43" s="208">
        <v>60</v>
      </c>
      <c r="D43" s="208">
        <v>48</v>
      </c>
      <c r="E43" s="208">
        <v>9</v>
      </c>
      <c r="F43" s="208">
        <v>3</v>
      </c>
      <c r="G43" s="310">
        <v>1503</v>
      </c>
      <c r="H43" s="311"/>
      <c r="I43" s="310">
        <v>796</v>
      </c>
      <c r="J43" s="311"/>
      <c r="K43" s="310">
        <v>707</v>
      </c>
      <c r="L43" s="311"/>
      <c r="M43" s="208">
        <v>239</v>
      </c>
      <c r="N43" s="208">
        <v>221</v>
      </c>
      <c r="O43" s="208">
        <v>258</v>
      </c>
      <c r="P43" s="208">
        <v>241</v>
      </c>
      <c r="Q43" s="208">
        <v>261</v>
      </c>
      <c r="R43" s="208">
        <v>283</v>
      </c>
      <c r="S43" s="208">
        <v>92</v>
      </c>
      <c r="T43" s="208">
        <v>45</v>
      </c>
      <c r="U43" s="209">
        <v>47</v>
      </c>
      <c r="V43" s="205"/>
      <c r="W43" s="205"/>
      <c r="X43" s="206"/>
      <c r="Y43" s="206"/>
      <c r="Z43" s="34"/>
    </row>
    <row r="44" spans="1:26" s="4" customFormat="1" ht="21" hidden="1" customHeight="1" outlineLevel="1" x14ac:dyDescent="0.15">
      <c r="A44" s="211" t="s">
        <v>221</v>
      </c>
      <c r="B44" s="212">
        <v>5</v>
      </c>
      <c r="C44" s="212">
        <v>51</v>
      </c>
      <c r="D44" s="212">
        <v>43</v>
      </c>
      <c r="E44" s="212">
        <v>5</v>
      </c>
      <c r="F44" s="212">
        <v>3</v>
      </c>
      <c r="G44" s="403">
        <v>1396</v>
      </c>
      <c r="H44" s="404"/>
      <c r="I44" s="403">
        <v>731</v>
      </c>
      <c r="J44" s="404"/>
      <c r="K44" s="403">
        <v>665</v>
      </c>
      <c r="L44" s="404"/>
      <c r="M44" s="212">
        <v>211</v>
      </c>
      <c r="N44" s="212">
        <v>230</v>
      </c>
      <c r="O44" s="212">
        <v>210</v>
      </c>
      <c r="P44" s="212">
        <v>255</v>
      </c>
      <c r="Q44" s="212">
        <v>231</v>
      </c>
      <c r="R44" s="212">
        <v>259</v>
      </c>
      <c r="S44" s="212">
        <v>82</v>
      </c>
      <c r="T44" s="212">
        <v>37</v>
      </c>
      <c r="U44" s="214">
        <v>45</v>
      </c>
      <c r="V44" s="205"/>
      <c r="W44" s="205"/>
      <c r="X44" s="206"/>
      <c r="Y44" s="206"/>
      <c r="Z44" s="34"/>
    </row>
    <row r="45" spans="1:26" s="4" customFormat="1" ht="15" hidden="1" customHeight="1" outlineLevel="1" x14ac:dyDescent="0.15">
      <c r="A45" s="201" t="s">
        <v>597</v>
      </c>
      <c r="B45" s="202">
        <v>5</v>
      </c>
      <c r="C45" s="202">
        <v>49</v>
      </c>
      <c r="D45" s="202">
        <v>41</v>
      </c>
      <c r="E45" s="202">
        <v>5</v>
      </c>
      <c r="F45" s="202">
        <v>3</v>
      </c>
      <c r="G45" s="401">
        <v>1330</v>
      </c>
      <c r="H45" s="402"/>
      <c r="I45" s="401">
        <v>695</v>
      </c>
      <c r="J45" s="402"/>
      <c r="K45" s="401">
        <v>635</v>
      </c>
      <c r="L45" s="402"/>
      <c r="M45" s="202">
        <v>210</v>
      </c>
      <c r="N45" s="202">
        <v>204</v>
      </c>
      <c r="O45" s="202">
        <v>225</v>
      </c>
      <c r="P45" s="202">
        <v>205</v>
      </c>
      <c r="Q45" s="202">
        <v>254</v>
      </c>
      <c r="R45" s="202">
        <v>232</v>
      </c>
      <c r="S45" s="202">
        <v>82</v>
      </c>
      <c r="T45" s="202">
        <v>34</v>
      </c>
      <c r="U45" s="203">
        <v>48</v>
      </c>
      <c r="V45" s="205"/>
      <c r="W45" s="205"/>
      <c r="X45" s="206"/>
      <c r="Y45" s="206"/>
      <c r="Z45" s="34"/>
    </row>
    <row r="46" spans="1:26" ht="21" hidden="1" customHeight="1" outlineLevel="1" x14ac:dyDescent="0.15">
      <c r="A46" s="207" t="s">
        <v>222</v>
      </c>
      <c r="B46" s="208">
        <v>5</v>
      </c>
      <c r="C46" s="208">
        <v>48</v>
      </c>
      <c r="D46" s="208">
        <v>40</v>
      </c>
      <c r="E46" s="208">
        <v>5</v>
      </c>
      <c r="F46" s="208">
        <v>3</v>
      </c>
      <c r="G46" s="310">
        <v>1218</v>
      </c>
      <c r="H46" s="311"/>
      <c r="I46" s="310">
        <v>624</v>
      </c>
      <c r="J46" s="311"/>
      <c r="K46" s="310">
        <v>594</v>
      </c>
      <c r="L46" s="311"/>
      <c r="M46" s="208">
        <v>164</v>
      </c>
      <c r="N46" s="208">
        <v>199</v>
      </c>
      <c r="O46" s="208">
        <v>197</v>
      </c>
      <c r="P46" s="208">
        <v>220</v>
      </c>
      <c r="Q46" s="208">
        <v>193</v>
      </c>
      <c r="R46" s="208">
        <v>245</v>
      </c>
      <c r="S46" s="208">
        <v>77</v>
      </c>
      <c r="T46" s="208">
        <v>31</v>
      </c>
      <c r="U46" s="209">
        <v>46</v>
      </c>
      <c r="V46" s="205"/>
      <c r="W46" s="205"/>
      <c r="X46" s="206"/>
      <c r="Y46" s="206"/>
    </row>
    <row r="47" spans="1:26" ht="21" hidden="1" customHeight="1" outlineLevel="1" x14ac:dyDescent="0.15">
      <c r="A47" s="207" t="s">
        <v>223</v>
      </c>
      <c r="B47" s="208">
        <v>5</v>
      </c>
      <c r="C47" s="208">
        <v>48</v>
      </c>
      <c r="D47" s="208">
        <v>40</v>
      </c>
      <c r="E47" s="208">
        <v>4</v>
      </c>
      <c r="F47" s="208">
        <v>4</v>
      </c>
      <c r="G47" s="310">
        <v>1175</v>
      </c>
      <c r="H47" s="311"/>
      <c r="I47" s="310">
        <v>596</v>
      </c>
      <c r="J47" s="311"/>
      <c r="K47" s="310">
        <v>579</v>
      </c>
      <c r="L47" s="311"/>
      <c r="M47" s="208">
        <v>199</v>
      </c>
      <c r="N47" s="208">
        <v>166</v>
      </c>
      <c r="O47" s="208">
        <v>196</v>
      </c>
      <c r="P47" s="208">
        <v>198</v>
      </c>
      <c r="Q47" s="208">
        <v>218</v>
      </c>
      <c r="R47" s="208">
        <v>198</v>
      </c>
      <c r="S47" s="208">
        <v>76</v>
      </c>
      <c r="T47" s="208">
        <v>31</v>
      </c>
      <c r="U47" s="209">
        <v>45</v>
      </c>
      <c r="V47" s="205"/>
      <c r="W47" s="205"/>
      <c r="X47" s="206"/>
      <c r="Y47" s="206"/>
    </row>
    <row r="48" spans="1:26" ht="21" hidden="1" customHeight="1" outlineLevel="1" x14ac:dyDescent="0.15">
      <c r="A48" s="207" t="s">
        <v>224</v>
      </c>
      <c r="B48" s="208">
        <v>5</v>
      </c>
      <c r="C48" s="208">
        <v>51</v>
      </c>
      <c r="D48" s="208">
        <v>41</v>
      </c>
      <c r="E48" s="208">
        <v>4</v>
      </c>
      <c r="F48" s="208">
        <v>6</v>
      </c>
      <c r="G48" s="310">
        <v>1190</v>
      </c>
      <c r="H48" s="311"/>
      <c r="I48" s="310">
        <v>597</v>
      </c>
      <c r="J48" s="311"/>
      <c r="K48" s="310">
        <v>593</v>
      </c>
      <c r="L48" s="311"/>
      <c r="M48" s="208">
        <v>205</v>
      </c>
      <c r="N48" s="208">
        <v>202</v>
      </c>
      <c r="O48" s="208">
        <v>169</v>
      </c>
      <c r="P48" s="208">
        <v>195</v>
      </c>
      <c r="Q48" s="208">
        <v>201</v>
      </c>
      <c r="R48" s="208">
        <v>218</v>
      </c>
      <c r="S48" s="208">
        <v>84</v>
      </c>
      <c r="T48" s="208">
        <v>38</v>
      </c>
      <c r="U48" s="209">
        <v>46</v>
      </c>
      <c r="V48" s="205"/>
      <c r="W48" s="205"/>
      <c r="X48" s="206"/>
      <c r="Y48" s="206"/>
    </row>
    <row r="49" spans="1:26" ht="21" hidden="1" customHeight="1" outlineLevel="1" x14ac:dyDescent="0.15">
      <c r="A49" s="211" t="s">
        <v>225</v>
      </c>
      <c r="B49" s="212">
        <v>5</v>
      </c>
      <c r="C49" s="212">
        <v>52</v>
      </c>
      <c r="D49" s="212">
        <v>40</v>
      </c>
      <c r="E49" s="212">
        <v>4</v>
      </c>
      <c r="F49" s="212">
        <v>8</v>
      </c>
      <c r="G49" s="403">
        <v>1175</v>
      </c>
      <c r="H49" s="404"/>
      <c r="I49" s="403">
        <v>584</v>
      </c>
      <c r="J49" s="404"/>
      <c r="K49" s="403">
        <v>591</v>
      </c>
      <c r="L49" s="404"/>
      <c r="M49" s="212">
        <v>212</v>
      </c>
      <c r="N49" s="212">
        <v>202</v>
      </c>
      <c r="O49" s="212">
        <v>205</v>
      </c>
      <c r="P49" s="212">
        <v>167</v>
      </c>
      <c r="Q49" s="212">
        <v>193</v>
      </c>
      <c r="R49" s="212">
        <v>196</v>
      </c>
      <c r="S49" s="212">
        <v>83</v>
      </c>
      <c r="T49" s="212">
        <v>37</v>
      </c>
      <c r="U49" s="214">
        <v>46</v>
      </c>
      <c r="V49" s="205"/>
      <c r="W49" s="205"/>
      <c r="X49" s="206"/>
      <c r="Y49" s="206"/>
    </row>
    <row r="50" spans="1:26" s="4" customFormat="1" ht="21" customHeight="1" collapsed="1" x14ac:dyDescent="0.15">
      <c r="A50" s="201" t="s">
        <v>630</v>
      </c>
      <c r="B50" s="202">
        <v>4</v>
      </c>
      <c r="C50" s="202">
        <v>53</v>
      </c>
      <c r="D50" s="202">
        <v>41</v>
      </c>
      <c r="E50" s="202">
        <v>2</v>
      </c>
      <c r="F50" s="202">
        <v>10</v>
      </c>
      <c r="G50" s="401">
        <v>1155</v>
      </c>
      <c r="H50" s="402"/>
      <c r="I50" s="401">
        <v>563</v>
      </c>
      <c r="J50" s="402"/>
      <c r="K50" s="401">
        <v>592</v>
      </c>
      <c r="L50" s="402"/>
      <c r="M50" s="202">
        <v>196</v>
      </c>
      <c r="N50" s="202">
        <v>207</v>
      </c>
      <c r="O50" s="202">
        <v>195</v>
      </c>
      <c r="P50" s="202">
        <v>205</v>
      </c>
      <c r="Q50" s="202">
        <v>163</v>
      </c>
      <c r="R50" s="202">
        <v>189</v>
      </c>
      <c r="S50" s="202">
        <v>85</v>
      </c>
      <c r="T50" s="202">
        <v>37</v>
      </c>
      <c r="U50" s="203">
        <v>48</v>
      </c>
      <c r="V50" s="205"/>
      <c r="W50" s="205"/>
      <c r="X50" s="206"/>
      <c r="Y50" s="206"/>
      <c r="Z50" s="34"/>
    </row>
    <row r="51" spans="1:26" ht="21" customHeight="1" x14ac:dyDescent="0.15">
      <c r="A51" s="207" t="s">
        <v>416</v>
      </c>
      <c r="B51" s="208">
        <v>4</v>
      </c>
      <c r="C51" s="208">
        <v>53</v>
      </c>
      <c r="D51" s="208">
        <v>41</v>
      </c>
      <c r="E51" s="208">
        <v>2</v>
      </c>
      <c r="F51" s="208">
        <v>10</v>
      </c>
      <c r="G51" s="310">
        <v>1135</v>
      </c>
      <c r="H51" s="311"/>
      <c r="I51" s="310">
        <v>557</v>
      </c>
      <c r="J51" s="311"/>
      <c r="K51" s="310">
        <v>578</v>
      </c>
      <c r="L51" s="311"/>
      <c r="M51" s="208">
        <v>169</v>
      </c>
      <c r="N51" s="208">
        <v>193</v>
      </c>
      <c r="O51" s="208">
        <v>207</v>
      </c>
      <c r="P51" s="208">
        <v>197</v>
      </c>
      <c r="Q51" s="208">
        <v>208</v>
      </c>
      <c r="R51" s="208">
        <v>161</v>
      </c>
      <c r="S51" s="208">
        <v>83</v>
      </c>
      <c r="T51" s="208">
        <v>38</v>
      </c>
      <c r="U51" s="209">
        <v>45</v>
      </c>
      <c r="V51" s="205"/>
      <c r="W51" s="205"/>
      <c r="X51" s="206"/>
      <c r="Y51" s="206"/>
    </row>
    <row r="52" spans="1:26" ht="21" customHeight="1" x14ac:dyDescent="0.15">
      <c r="A52" s="207" t="s">
        <v>417</v>
      </c>
      <c r="B52" s="208">
        <v>4</v>
      </c>
      <c r="C52" s="208">
        <v>55</v>
      </c>
      <c r="D52" s="208">
        <v>40</v>
      </c>
      <c r="E52" s="208">
        <v>3</v>
      </c>
      <c r="F52" s="208">
        <v>10</v>
      </c>
      <c r="G52" s="310">
        <v>1138</v>
      </c>
      <c r="H52" s="311"/>
      <c r="I52" s="310">
        <v>567</v>
      </c>
      <c r="J52" s="311"/>
      <c r="K52" s="310">
        <v>571</v>
      </c>
      <c r="L52" s="311"/>
      <c r="M52" s="208">
        <v>189</v>
      </c>
      <c r="N52" s="208">
        <v>168</v>
      </c>
      <c r="O52" s="208">
        <v>187</v>
      </c>
      <c r="P52" s="208">
        <v>202</v>
      </c>
      <c r="Q52" s="208">
        <v>190</v>
      </c>
      <c r="R52" s="208">
        <v>202</v>
      </c>
      <c r="S52" s="208">
        <v>85</v>
      </c>
      <c r="T52" s="208">
        <v>38</v>
      </c>
      <c r="U52" s="209">
        <v>47</v>
      </c>
      <c r="V52" s="205"/>
      <c r="W52" s="205"/>
      <c r="X52" s="206"/>
      <c r="Y52" s="206"/>
    </row>
    <row r="53" spans="1:26" ht="21" customHeight="1" x14ac:dyDescent="0.15">
      <c r="A53" s="207" t="s">
        <v>418</v>
      </c>
      <c r="B53" s="208">
        <v>4</v>
      </c>
      <c r="C53" s="208">
        <v>54</v>
      </c>
      <c r="D53" s="208">
        <v>40</v>
      </c>
      <c r="E53" s="208">
        <v>3</v>
      </c>
      <c r="F53" s="208">
        <v>11</v>
      </c>
      <c r="G53" s="310">
        <v>1129</v>
      </c>
      <c r="H53" s="311"/>
      <c r="I53" s="310">
        <v>567</v>
      </c>
      <c r="J53" s="311"/>
      <c r="K53" s="310">
        <v>562</v>
      </c>
      <c r="L53" s="311"/>
      <c r="M53" s="208">
        <v>185</v>
      </c>
      <c r="N53" s="208">
        <v>194</v>
      </c>
      <c r="O53" s="208">
        <v>167</v>
      </c>
      <c r="P53" s="208">
        <v>188</v>
      </c>
      <c r="Q53" s="208">
        <v>208</v>
      </c>
      <c r="R53" s="208">
        <v>187</v>
      </c>
      <c r="S53" s="208">
        <v>86</v>
      </c>
      <c r="T53" s="208">
        <v>37</v>
      </c>
      <c r="U53" s="209">
        <v>49</v>
      </c>
      <c r="V53" s="205"/>
      <c r="W53" s="205"/>
      <c r="X53" s="206"/>
      <c r="Y53" s="206"/>
    </row>
    <row r="54" spans="1:26" ht="21" customHeight="1" x14ac:dyDescent="0.15">
      <c r="A54" s="207" t="s">
        <v>419</v>
      </c>
      <c r="B54" s="208">
        <v>4</v>
      </c>
      <c r="C54" s="208">
        <v>52</v>
      </c>
      <c r="D54" s="208">
        <v>39</v>
      </c>
      <c r="E54" s="208">
        <v>3</v>
      </c>
      <c r="F54" s="208">
        <v>10</v>
      </c>
      <c r="G54" s="310">
        <v>1097</v>
      </c>
      <c r="H54" s="311"/>
      <c r="I54" s="310">
        <v>563</v>
      </c>
      <c r="J54" s="311"/>
      <c r="K54" s="310">
        <v>534</v>
      </c>
      <c r="L54" s="311"/>
      <c r="M54" s="208">
        <v>168</v>
      </c>
      <c r="N54" s="208">
        <v>179</v>
      </c>
      <c r="O54" s="208">
        <v>194</v>
      </c>
      <c r="P54" s="208">
        <v>162</v>
      </c>
      <c r="Q54" s="208">
        <v>187</v>
      </c>
      <c r="R54" s="208">
        <v>207</v>
      </c>
      <c r="S54" s="208">
        <v>84</v>
      </c>
      <c r="T54" s="208">
        <v>34</v>
      </c>
      <c r="U54" s="209">
        <v>50</v>
      </c>
      <c r="V54" s="205"/>
      <c r="W54" s="205"/>
      <c r="X54" s="206"/>
      <c r="Y54" s="206"/>
    </row>
    <row r="55" spans="1:26" ht="21" customHeight="1" x14ac:dyDescent="0.15">
      <c r="A55" s="207" t="s">
        <v>420</v>
      </c>
      <c r="B55" s="208">
        <v>4</v>
      </c>
      <c r="C55" s="208">
        <v>52</v>
      </c>
      <c r="D55" s="208">
        <v>39</v>
      </c>
      <c r="E55" s="208">
        <v>2</v>
      </c>
      <c r="F55" s="208">
        <v>11</v>
      </c>
      <c r="G55" s="310">
        <v>1065</v>
      </c>
      <c r="H55" s="311"/>
      <c r="I55" s="310">
        <v>561</v>
      </c>
      <c r="J55" s="311"/>
      <c r="K55" s="310">
        <v>504</v>
      </c>
      <c r="L55" s="311"/>
      <c r="M55" s="208">
        <v>179</v>
      </c>
      <c r="N55" s="208">
        <v>171</v>
      </c>
      <c r="O55" s="208">
        <v>177</v>
      </c>
      <c r="P55" s="208">
        <v>193</v>
      </c>
      <c r="Q55" s="208">
        <v>160</v>
      </c>
      <c r="R55" s="208">
        <v>185</v>
      </c>
      <c r="S55" s="208">
        <v>83</v>
      </c>
      <c r="T55" s="208">
        <v>35</v>
      </c>
      <c r="U55" s="209">
        <v>48</v>
      </c>
      <c r="V55" s="205"/>
      <c r="W55" s="205"/>
      <c r="X55" s="206"/>
      <c r="Y55" s="206"/>
    </row>
    <row r="56" spans="1:26" ht="21" customHeight="1" x14ac:dyDescent="0.15">
      <c r="A56" s="207" t="s">
        <v>598</v>
      </c>
      <c r="B56" s="208">
        <v>4</v>
      </c>
      <c r="C56" s="208">
        <v>51</v>
      </c>
      <c r="D56" s="208">
        <v>38</v>
      </c>
      <c r="E56" s="208">
        <v>3</v>
      </c>
      <c r="F56" s="208">
        <v>10</v>
      </c>
      <c r="G56" s="310">
        <f>I56+K56</f>
        <v>1033</v>
      </c>
      <c r="H56" s="311"/>
      <c r="I56" s="310">
        <v>544</v>
      </c>
      <c r="J56" s="311"/>
      <c r="K56" s="310">
        <v>489</v>
      </c>
      <c r="L56" s="311"/>
      <c r="M56" s="208">
        <v>164</v>
      </c>
      <c r="N56" s="208">
        <v>180</v>
      </c>
      <c r="O56" s="208">
        <v>174</v>
      </c>
      <c r="P56" s="208">
        <v>168</v>
      </c>
      <c r="Q56" s="208">
        <v>189</v>
      </c>
      <c r="R56" s="208">
        <v>158</v>
      </c>
      <c r="S56" s="208">
        <f>T56+U56</f>
        <v>80</v>
      </c>
      <c r="T56" s="208">
        <v>36</v>
      </c>
      <c r="U56" s="209">
        <v>44</v>
      </c>
      <c r="V56" s="205"/>
      <c r="W56" s="407"/>
      <c r="X56" s="206"/>
      <c r="Y56" s="206"/>
    </row>
    <row r="57" spans="1:26" ht="21" customHeight="1" x14ac:dyDescent="0.15">
      <c r="A57" s="207" t="s">
        <v>599</v>
      </c>
      <c r="B57" s="212">
        <v>3</v>
      </c>
      <c r="C57" s="212">
        <v>51</v>
      </c>
      <c r="D57" s="212">
        <v>38</v>
      </c>
      <c r="E57" s="213" t="s">
        <v>618</v>
      </c>
      <c r="F57" s="212">
        <v>13</v>
      </c>
      <c r="G57" s="310">
        <f t="shared" ref="G57:G59" si="2">I57+K57</f>
        <v>1023</v>
      </c>
      <c r="H57" s="311"/>
      <c r="I57" s="310">
        <v>541</v>
      </c>
      <c r="J57" s="311"/>
      <c r="K57" s="310">
        <v>482</v>
      </c>
      <c r="L57" s="311"/>
      <c r="M57" s="212">
        <v>139</v>
      </c>
      <c r="N57" s="212">
        <v>167</v>
      </c>
      <c r="O57" s="212">
        <v>180</v>
      </c>
      <c r="P57" s="212">
        <v>173</v>
      </c>
      <c r="Q57" s="212">
        <v>175</v>
      </c>
      <c r="R57" s="212">
        <v>189</v>
      </c>
      <c r="S57" s="208">
        <f t="shared" ref="S57:S59" si="3">T57+U57</f>
        <v>83</v>
      </c>
      <c r="T57" s="212">
        <v>37</v>
      </c>
      <c r="U57" s="214">
        <v>46</v>
      </c>
      <c r="V57" s="205"/>
      <c r="W57" s="407"/>
      <c r="X57" s="206"/>
      <c r="Y57" s="206"/>
    </row>
    <row r="58" spans="1:26" ht="21" customHeight="1" x14ac:dyDescent="0.15">
      <c r="A58" s="207" t="s">
        <v>600</v>
      </c>
      <c r="B58" s="212">
        <v>3</v>
      </c>
      <c r="C58" s="212">
        <v>51</v>
      </c>
      <c r="D58" s="212">
        <v>37</v>
      </c>
      <c r="E58" s="213" t="s">
        <v>618</v>
      </c>
      <c r="F58" s="212">
        <v>14</v>
      </c>
      <c r="G58" s="310">
        <f t="shared" si="2"/>
        <v>984</v>
      </c>
      <c r="H58" s="311"/>
      <c r="I58" s="310">
        <v>512</v>
      </c>
      <c r="J58" s="311"/>
      <c r="K58" s="310">
        <v>472</v>
      </c>
      <c r="L58" s="311"/>
      <c r="M58" s="212">
        <v>165</v>
      </c>
      <c r="N58" s="212">
        <v>136</v>
      </c>
      <c r="O58" s="212">
        <v>167</v>
      </c>
      <c r="P58" s="212">
        <v>173</v>
      </c>
      <c r="Q58" s="212">
        <v>171</v>
      </c>
      <c r="R58" s="212">
        <v>172</v>
      </c>
      <c r="S58" s="208">
        <f t="shared" si="3"/>
        <v>82</v>
      </c>
      <c r="T58" s="212">
        <v>36</v>
      </c>
      <c r="U58" s="214">
        <v>46</v>
      </c>
      <c r="V58" s="205"/>
      <c r="W58" s="407"/>
      <c r="X58" s="206"/>
      <c r="Y58" s="206"/>
    </row>
    <row r="59" spans="1:26" ht="21" customHeight="1" x14ac:dyDescent="0.15">
      <c r="A59" s="207" t="s">
        <v>601</v>
      </c>
      <c r="B59" s="212">
        <v>3</v>
      </c>
      <c r="C59" s="212">
        <v>55</v>
      </c>
      <c r="D59" s="212">
        <v>37</v>
      </c>
      <c r="E59" s="213" t="s">
        <v>618</v>
      </c>
      <c r="F59" s="212">
        <v>18</v>
      </c>
      <c r="G59" s="310">
        <f t="shared" si="2"/>
        <v>963</v>
      </c>
      <c r="H59" s="311"/>
      <c r="I59" s="310">
        <v>503</v>
      </c>
      <c r="J59" s="311"/>
      <c r="K59" s="310">
        <v>460</v>
      </c>
      <c r="L59" s="311"/>
      <c r="M59" s="212">
        <v>158</v>
      </c>
      <c r="N59" s="212">
        <v>164</v>
      </c>
      <c r="O59" s="212">
        <v>132</v>
      </c>
      <c r="P59" s="212">
        <v>164</v>
      </c>
      <c r="Q59" s="212">
        <v>174</v>
      </c>
      <c r="R59" s="212">
        <v>171</v>
      </c>
      <c r="S59" s="208">
        <f t="shared" si="3"/>
        <v>90</v>
      </c>
      <c r="T59" s="212">
        <v>46</v>
      </c>
      <c r="U59" s="214">
        <v>44</v>
      </c>
      <c r="V59" s="205"/>
      <c r="W59" s="407"/>
      <c r="X59" s="206"/>
      <c r="Y59" s="206"/>
    </row>
    <row r="60" spans="1:26" ht="21" customHeight="1" x14ac:dyDescent="0.15">
      <c r="A60" s="207" t="s">
        <v>631</v>
      </c>
      <c r="B60" s="212">
        <v>3</v>
      </c>
      <c r="C60" s="212">
        <v>49</v>
      </c>
      <c r="D60" s="212">
        <v>32</v>
      </c>
      <c r="E60" s="213" t="s">
        <v>636</v>
      </c>
      <c r="F60" s="212">
        <v>17</v>
      </c>
      <c r="G60" s="310">
        <v>925</v>
      </c>
      <c r="H60" s="311"/>
      <c r="I60" s="310">
        <v>470</v>
      </c>
      <c r="J60" s="311"/>
      <c r="K60" s="310">
        <v>455</v>
      </c>
      <c r="L60" s="311"/>
      <c r="M60" s="212">
        <v>149</v>
      </c>
      <c r="N60" s="212">
        <v>150</v>
      </c>
      <c r="O60" s="212">
        <v>158</v>
      </c>
      <c r="P60" s="212">
        <v>127</v>
      </c>
      <c r="Q60" s="212">
        <v>166</v>
      </c>
      <c r="R60" s="212">
        <v>175</v>
      </c>
      <c r="S60" s="212">
        <v>84</v>
      </c>
      <c r="T60" s="212">
        <v>41</v>
      </c>
      <c r="U60" s="214">
        <v>43</v>
      </c>
      <c r="V60" s="205"/>
      <c r="W60" s="407"/>
      <c r="X60" s="206"/>
      <c r="Y60" s="206"/>
    </row>
    <row r="61" spans="1:26" ht="21" customHeight="1" x14ac:dyDescent="0.15">
      <c r="A61" s="207" t="s">
        <v>632</v>
      </c>
      <c r="B61" s="212">
        <v>3</v>
      </c>
      <c r="C61" s="212">
        <v>49</v>
      </c>
      <c r="D61" s="212">
        <v>31</v>
      </c>
      <c r="E61" s="213">
        <v>0</v>
      </c>
      <c r="F61" s="212">
        <v>18</v>
      </c>
      <c r="G61" s="37"/>
      <c r="H61" s="53">
        <v>886</v>
      </c>
      <c r="I61" s="37"/>
      <c r="J61" s="53">
        <v>448</v>
      </c>
      <c r="K61" s="37"/>
      <c r="L61" s="53">
        <v>438</v>
      </c>
      <c r="M61" s="212">
        <v>149</v>
      </c>
      <c r="N61" s="212">
        <v>149</v>
      </c>
      <c r="O61" s="212">
        <v>148</v>
      </c>
      <c r="P61" s="212">
        <v>152</v>
      </c>
      <c r="Q61" s="212">
        <v>126</v>
      </c>
      <c r="R61" s="212">
        <v>162</v>
      </c>
      <c r="S61" s="212">
        <v>78</v>
      </c>
      <c r="T61" s="212">
        <v>38</v>
      </c>
      <c r="U61" s="214">
        <v>40</v>
      </c>
      <c r="V61" s="205"/>
      <c r="W61" s="407"/>
      <c r="X61" s="206"/>
      <c r="Y61" s="206"/>
    </row>
    <row r="62" spans="1:26" ht="21" customHeight="1" x14ac:dyDescent="0.15">
      <c r="A62" s="207" t="s">
        <v>1037</v>
      </c>
      <c r="B62" s="212">
        <v>3</v>
      </c>
      <c r="C62" s="212">
        <v>51</v>
      </c>
      <c r="D62" s="212">
        <v>31</v>
      </c>
      <c r="E62" s="213">
        <v>0</v>
      </c>
      <c r="F62" s="212">
        <v>20</v>
      </c>
      <c r="G62" s="37"/>
      <c r="H62" s="53">
        <v>862</v>
      </c>
      <c r="I62" s="37"/>
      <c r="J62" s="53">
        <v>434</v>
      </c>
      <c r="K62" s="37"/>
      <c r="L62" s="53">
        <v>428</v>
      </c>
      <c r="M62" s="212">
        <v>146</v>
      </c>
      <c r="N62" s="212">
        <v>145</v>
      </c>
      <c r="O62" s="212">
        <v>147</v>
      </c>
      <c r="P62" s="212">
        <v>146</v>
      </c>
      <c r="Q62" s="212">
        <v>154</v>
      </c>
      <c r="R62" s="212">
        <v>124</v>
      </c>
      <c r="S62" s="212">
        <v>79</v>
      </c>
      <c r="T62" s="212">
        <v>39</v>
      </c>
      <c r="U62" s="214">
        <v>40</v>
      </c>
      <c r="V62" s="205"/>
      <c r="W62" s="407"/>
      <c r="X62" s="206"/>
      <c r="Y62" s="206"/>
    </row>
    <row r="63" spans="1:26" ht="21" customHeight="1" x14ac:dyDescent="0.15">
      <c r="A63" s="207" t="s">
        <v>1038</v>
      </c>
      <c r="B63" s="212">
        <v>3</v>
      </c>
      <c r="C63" s="212">
        <v>52</v>
      </c>
      <c r="D63" s="212">
        <v>31</v>
      </c>
      <c r="E63" s="213">
        <v>0</v>
      </c>
      <c r="F63" s="212">
        <v>21</v>
      </c>
      <c r="G63" s="37"/>
      <c r="H63" s="53">
        <v>869</v>
      </c>
      <c r="I63" s="37"/>
      <c r="J63" s="53">
        <v>429</v>
      </c>
      <c r="K63" s="37"/>
      <c r="L63" s="53">
        <v>440</v>
      </c>
      <c r="M63" s="212">
        <v>132</v>
      </c>
      <c r="N63" s="212">
        <v>146</v>
      </c>
      <c r="O63" s="212">
        <v>141</v>
      </c>
      <c r="P63" s="212">
        <v>150</v>
      </c>
      <c r="Q63" s="212">
        <v>147</v>
      </c>
      <c r="R63" s="212">
        <v>153</v>
      </c>
      <c r="S63" s="212">
        <v>84</v>
      </c>
      <c r="T63" s="212">
        <v>38</v>
      </c>
      <c r="U63" s="214">
        <v>46</v>
      </c>
      <c r="V63" s="205"/>
      <c r="W63" s="407"/>
      <c r="X63" s="206"/>
      <c r="Y63" s="206"/>
    </row>
    <row r="64" spans="1:26" ht="21" customHeight="1" x14ac:dyDescent="0.15">
      <c r="A64" s="207" t="s">
        <v>634</v>
      </c>
      <c r="B64" s="212">
        <v>3</v>
      </c>
      <c r="C64" s="212">
        <v>49</v>
      </c>
      <c r="D64" s="212">
        <v>28</v>
      </c>
      <c r="E64" s="213">
        <v>0</v>
      </c>
      <c r="F64" s="212">
        <v>21</v>
      </c>
      <c r="G64" s="37"/>
      <c r="H64" s="53">
        <v>806</v>
      </c>
      <c r="I64" s="37"/>
      <c r="J64" s="53">
        <v>408</v>
      </c>
      <c r="K64" s="37"/>
      <c r="L64" s="53">
        <v>398</v>
      </c>
      <c r="M64" s="212">
        <v>104</v>
      </c>
      <c r="N64" s="212">
        <v>128</v>
      </c>
      <c r="O64" s="212">
        <v>142</v>
      </c>
      <c r="P64" s="212">
        <v>137</v>
      </c>
      <c r="Q64" s="212">
        <v>151</v>
      </c>
      <c r="R64" s="212">
        <v>144</v>
      </c>
      <c r="S64" s="212">
        <v>81</v>
      </c>
      <c r="T64" s="212">
        <v>39</v>
      </c>
      <c r="U64" s="214">
        <v>42</v>
      </c>
      <c r="V64" s="205"/>
      <c r="W64" s="407"/>
      <c r="X64" s="206"/>
      <c r="Y64" s="206"/>
    </row>
    <row r="65" spans="1:25" ht="21" customHeight="1" thickBot="1" x14ac:dyDescent="0.2">
      <c r="A65" s="218" t="s">
        <v>635</v>
      </c>
      <c r="B65" s="375">
        <v>3</v>
      </c>
      <c r="C65" s="375">
        <v>49</v>
      </c>
      <c r="D65" s="375">
        <v>29</v>
      </c>
      <c r="E65" s="376">
        <v>0</v>
      </c>
      <c r="F65" s="375">
        <v>20</v>
      </c>
      <c r="G65" s="344">
        <v>766</v>
      </c>
      <c r="H65" s="345"/>
      <c r="I65" s="344">
        <v>391</v>
      </c>
      <c r="J65" s="345"/>
      <c r="K65" s="344">
        <v>375</v>
      </c>
      <c r="L65" s="345"/>
      <c r="M65" s="375">
        <v>112</v>
      </c>
      <c r="N65" s="375">
        <v>100</v>
      </c>
      <c r="O65" s="375">
        <v>128</v>
      </c>
      <c r="P65" s="375">
        <v>143</v>
      </c>
      <c r="Q65" s="375">
        <v>135</v>
      </c>
      <c r="R65" s="375">
        <v>148</v>
      </c>
      <c r="S65" s="375">
        <v>75</v>
      </c>
      <c r="T65" s="375">
        <v>36</v>
      </c>
      <c r="U65" s="386">
        <v>39</v>
      </c>
      <c r="V65" s="205"/>
      <c r="W65" s="407"/>
      <c r="X65" s="206"/>
      <c r="Y65" s="206"/>
    </row>
    <row r="66" spans="1:25" ht="18" customHeight="1" x14ac:dyDescent="0.15">
      <c r="E66" s="408"/>
      <c r="K66" s="189"/>
      <c r="L66" s="189"/>
      <c r="M66" s="189"/>
      <c r="N66" s="189"/>
      <c r="O66" s="189"/>
      <c r="P66" s="189"/>
      <c r="Q66" s="189"/>
      <c r="R66" s="189"/>
      <c r="S66" s="408"/>
      <c r="U66" s="189" t="s">
        <v>695</v>
      </c>
    </row>
    <row r="67" spans="1:25" ht="17.25" customHeight="1" x14ac:dyDescent="0.15"/>
  </sheetData>
  <mergeCells count="162">
    <mergeCell ref="G60:H60"/>
    <mergeCell ref="I60:J60"/>
    <mergeCell ref="K60:L60"/>
    <mergeCell ref="G58:H58"/>
    <mergeCell ref="I58:J58"/>
    <mergeCell ref="K58:L58"/>
    <mergeCell ref="G59:H59"/>
    <mergeCell ref="I59:J59"/>
    <mergeCell ref="K59:L59"/>
    <mergeCell ref="G55:H55"/>
    <mergeCell ref="I55:J55"/>
    <mergeCell ref="K55:L55"/>
    <mergeCell ref="G56:H56"/>
    <mergeCell ref="I56:J56"/>
    <mergeCell ref="K56:L56"/>
    <mergeCell ref="G57:H57"/>
    <mergeCell ref="I57:J57"/>
    <mergeCell ref="K57:L57"/>
    <mergeCell ref="A1:G1"/>
    <mergeCell ref="B3:E3"/>
    <mergeCell ref="F3:T3"/>
    <mergeCell ref="B4:B5"/>
    <mergeCell ref="C4:C5"/>
    <mergeCell ref="D4:D5"/>
    <mergeCell ref="E4:E5"/>
    <mergeCell ref="A12:G12"/>
    <mergeCell ref="C14:F15"/>
    <mergeCell ref="S14:U15"/>
    <mergeCell ref="M15:R15"/>
    <mergeCell ref="G15:L15"/>
    <mergeCell ref="G14:R14"/>
    <mergeCell ref="G16:H16"/>
    <mergeCell ref="M11:Z11"/>
    <mergeCell ref="R2:Z2"/>
    <mergeCell ref="K4:L4"/>
    <mergeCell ref="M4:N4"/>
    <mergeCell ref="O4:P4"/>
    <mergeCell ref="Q4:R4"/>
    <mergeCell ref="X3:Z4"/>
    <mergeCell ref="U3:W4"/>
    <mergeCell ref="F4:H4"/>
    <mergeCell ref="I4:J4"/>
    <mergeCell ref="S4:T4"/>
    <mergeCell ref="G25:H25"/>
    <mergeCell ref="G26:H26"/>
    <mergeCell ref="G27:H27"/>
    <mergeCell ref="G28:H28"/>
    <mergeCell ref="G29:H29"/>
    <mergeCell ref="G30:H30"/>
    <mergeCell ref="G17:H17"/>
    <mergeCell ref="G18:H18"/>
    <mergeCell ref="G19:H19"/>
    <mergeCell ref="G22:H22"/>
    <mergeCell ref="G23:H23"/>
    <mergeCell ref="G24:H24"/>
    <mergeCell ref="G20:H20"/>
    <mergeCell ref="G21:H21"/>
    <mergeCell ref="G48:H48"/>
    <mergeCell ref="G37:H37"/>
    <mergeCell ref="G38:H38"/>
    <mergeCell ref="G39:H39"/>
    <mergeCell ref="G40:H40"/>
    <mergeCell ref="G41:H41"/>
    <mergeCell ref="G42:H42"/>
    <mergeCell ref="G31:H31"/>
    <mergeCell ref="G32:H32"/>
    <mergeCell ref="G33:H33"/>
    <mergeCell ref="G34:H34"/>
    <mergeCell ref="G35:H35"/>
    <mergeCell ref="G36:H36"/>
    <mergeCell ref="I29:J29"/>
    <mergeCell ref="I30:J30"/>
    <mergeCell ref="I31:J31"/>
    <mergeCell ref="G65:H65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G49:H49"/>
    <mergeCell ref="G50:H50"/>
    <mergeCell ref="G51:H51"/>
    <mergeCell ref="G52:H52"/>
    <mergeCell ref="G53:H53"/>
    <mergeCell ref="G54:H54"/>
    <mergeCell ref="G43:H43"/>
    <mergeCell ref="G44:H44"/>
    <mergeCell ref="G45:H45"/>
    <mergeCell ref="G46:H46"/>
    <mergeCell ref="G47:H47"/>
    <mergeCell ref="I53:J53"/>
    <mergeCell ref="I54:J54"/>
    <mergeCell ref="I65:J65"/>
    <mergeCell ref="I44:J44"/>
    <mergeCell ref="I45:J45"/>
    <mergeCell ref="I46:J46"/>
    <mergeCell ref="I47:J47"/>
    <mergeCell ref="I48:J48"/>
    <mergeCell ref="I49:J49"/>
    <mergeCell ref="K17:L17"/>
    <mergeCell ref="K18:L18"/>
    <mergeCell ref="K19:L19"/>
    <mergeCell ref="K20:L20"/>
    <mergeCell ref="K21:L21"/>
    <mergeCell ref="K22:L22"/>
    <mergeCell ref="I50:J50"/>
    <mergeCell ref="I51:J51"/>
    <mergeCell ref="I52:J52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K30:L30"/>
    <mergeCell ref="K31:L31"/>
    <mergeCell ref="K32:L32"/>
    <mergeCell ref="K33:L33"/>
    <mergeCell ref="K34:L34"/>
    <mergeCell ref="K23:L23"/>
    <mergeCell ref="K24:L24"/>
    <mergeCell ref="K25:L25"/>
    <mergeCell ref="K26:L26"/>
    <mergeCell ref="K27:L27"/>
    <mergeCell ref="K28:L28"/>
    <mergeCell ref="K53:L53"/>
    <mergeCell ref="K47:L47"/>
    <mergeCell ref="K54:L54"/>
    <mergeCell ref="K65:L65"/>
    <mergeCell ref="I16:J16"/>
    <mergeCell ref="K16:L16"/>
    <mergeCell ref="K48:L48"/>
    <mergeCell ref="K49:L49"/>
    <mergeCell ref="K50:L50"/>
    <mergeCell ref="K51:L51"/>
    <mergeCell ref="K52:L52"/>
    <mergeCell ref="K41:L41"/>
    <mergeCell ref="K42:L42"/>
    <mergeCell ref="K43:L43"/>
    <mergeCell ref="K44:L44"/>
    <mergeCell ref="K45:L45"/>
    <mergeCell ref="K46:L46"/>
    <mergeCell ref="K35:L35"/>
    <mergeCell ref="K36:L36"/>
    <mergeCell ref="K37:L37"/>
    <mergeCell ref="K38:L38"/>
    <mergeCell ref="K39:L39"/>
    <mergeCell ref="K40:L40"/>
    <mergeCell ref="K29:L29"/>
  </mergeCells>
  <phoneticPr fontId="2"/>
  <pageMargins left="0.78740157480314965" right="0.78740157480314965" top="0.78740157480314965" bottom="0.59055118110236227" header="0.51181102362204722" footer="0.31496062992125984"/>
  <pageSetup paperSize="9" firstPageNumber="166" orientation="portrait" blackAndWhite="1" r:id="rId1"/>
  <headerFooter alignWithMargins="0">
    <oddFooter>&amp;C&amp;"ＭＳ 明朝,標準"- &amp;P -</oddFooter>
  </headerFooter>
  <colBreaks count="2" manualBreakCount="2">
    <brk id="12" max="56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Normal="100" zoomScaleSheetLayoutView="100" workbookViewId="0">
      <selection activeCell="N12" sqref="N12"/>
    </sheetView>
  </sheetViews>
  <sheetFormatPr defaultRowHeight="13.5" outlineLevelRow="1" x14ac:dyDescent="0.15"/>
  <cols>
    <col min="1" max="1" width="13.625" style="15" customWidth="1"/>
    <col min="2" max="7" width="8.125" style="15" customWidth="1"/>
    <col min="8" max="22" width="7.25" style="15" customWidth="1"/>
  </cols>
  <sheetData>
    <row r="1" spans="1:22" ht="22.5" customHeight="1" x14ac:dyDescent="0.15">
      <c r="A1" s="259" t="s">
        <v>1060</v>
      </c>
      <c r="B1" s="260"/>
      <c r="C1" s="260"/>
      <c r="D1" s="260"/>
      <c r="E1" s="260"/>
      <c r="F1" s="260"/>
    </row>
    <row r="2" spans="1:22" ht="22.5" customHeight="1" thickBot="1" x14ac:dyDescent="0.2">
      <c r="K2" s="288" t="s">
        <v>693</v>
      </c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2" ht="14.25" customHeight="1" x14ac:dyDescent="0.15">
      <c r="A3" s="190"/>
      <c r="B3" s="382" t="s">
        <v>103</v>
      </c>
      <c r="C3" s="382"/>
      <c r="D3" s="382"/>
      <c r="E3" s="409" t="s">
        <v>49</v>
      </c>
      <c r="F3" s="410"/>
      <c r="G3" s="410"/>
      <c r="H3" s="410"/>
      <c r="I3" s="410"/>
      <c r="J3" s="410"/>
      <c r="K3" s="410" t="s">
        <v>51</v>
      </c>
      <c r="L3" s="410"/>
      <c r="M3" s="410"/>
      <c r="N3" s="410"/>
      <c r="O3" s="410"/>
      <c r="P3" s="411"/>
      <c r="Q3" s="361" t="s">
        <v>86</v>
      </c>
      <c r="R3" s="361"/>
      <c r="S3" s="361"/>
      <c r="T3" s="361" t="s">
        <v>104</v>
      </c>
      <c r="U3" s="361"/>
      <c r="V3" s="363"/>
    </row>
    <row r="4" spans="1:22" x14ac:dyDescent="0.15">
      <c r="A4" s="364" t="s">
        <v>142</v>
      </c>
      <c r="B4" s="272" t="s">
        <v>143</v>
      </c>
      <c r="C4" s="272" t="s">
        <v>137</v>
      </c>
      <c r="D4" s="272" t="s">
        <v>144</v>
      </c>
      <c r="E4" s="273" t="s">
        <v>102</v>
      </c>
      <c r="F4" s="273"/>
      <c r="G4" s="273"/>
      <c r="H4" s="273" t="s">
        <v>147</v>
      </c>
      <c r="I4" s="273"/>
      <c r="J4" s="273"/>
      <c r="K4" s="273" t="s">
        <v>119</v>
      </c>
      <c r="L4" s="273"/>
      <c r="M4" s="273"/>
      <c r="N4" s="273" t="s">
        <v>150</v>
      </c>
      <c r="O4" s="273"/>
      <c r="P4" s="273"/>
      <c r="Q4" s="272"/>
      <c r="R4" s="272"/>
      <c r="S4" s="272"/>
      <c r="T4" s="272"/>
      <c r="U4" s="272"/>
      <c r="V4" s="268"/>
    </row>
    <row r="5" spans="1:22" x14ac:dyDescent="0.15">
      <c r="A5" s="196"/>
      <c r="B5" s="272"/>
      <c r="C5" s="272"/>
      <c r="D5" s="272"/>
      <c r="E5" s="243" t="s">
        <v>143</v>
      </c>
      <c r="F5" s="243" t="s">
        <v>145</v>
      </c>
      <c r="G5" s="243" t="s">
        <v>146</v>
      </c>
      <c r="H5" s="243" t="s">
        <v>28</v>
      </c>
      <c r="I5" s="243" t="s">
        <v>145</v>
      </c>
      <c r="J5" s="243" t="s">
        <v>146</v>
      </c>
      <c r="K5" s="243" t="s">
        <v>28</v>
      </c>
      <c r="L5" s="243" t="s">
        <v>100</v>
      </c>
      <c r="M5" s="243" t="s">
        <v>101</v>
      </c>
      <c r="N5" s="243" t="s">
        <v>28</v>
      </c>
      <c r="O5" s="243" t="s">
        <v>100</v>
      </c>
      <c r="P5" s="243" t="s">
        <v>101</v>
      </c>
      <c r="Q5" s="243" t="s">
        <v>91</v>
      </c>
      <c r="R5" s="243" t="s">
        <v>100</v>
      </c>
      <c r="S5" s="243" t="s">
        <v>101</v>
      </c>
      <c r="T5" s="243" t="s">
        <v>91</v>
      </c>
      <c r="U5" s="243" t="s">
        <v>100</v>
      </c>
      <c r="V5" s="197" t="s">
        <v>101</v>
      </c>
    </row>
    <row r="6" spans="1:22" ht="7.5" customHeight="1" x14ac:dyDescent="0.15">
      <c r="A6" s="199"/>
      <c r="B6" s="180" t="s">
        <v>93</v>
      </c>
      <c r="C6" s="180" t="s">
        <v>42</v>
      </c>
      <c r="D6" s="180" t="s">
        <v>42</v>
      </c>
      <c r="E6" s="180" t="s">
        <v>32</v>
      </c>
      <c r="F6" s="180" t="s">
        <v>32</v>
      </c>
      <c r="G6" s="180" t="s">
        <v>32</v>
      </c>
      <c r="H6" s="180" t="s">
        <v>33</v>
      </c>
      <c r="I6" s="180" t="s">
        <v>33</v>
      </c>
      <c r="J6" s="180" t="s">
        <v>33</v>
      </c>
      <c r="K6" s="180" t="s">
        <v>33</v>
      </c>
      <c r="L6" s="180" t="s">
        <v>33</v>
      </c>
      <c r="M6" s="180" t="s">
        <v>33</v>
      </c>
      <c r="N6" s="180" t="s">
        <v>33</v>
      </c>
      <c r="O6" s="180" t="s">
        <v>33</v>
      </c>
      <c r="P6" s="180" t="s">
        <v>33</v>
      </c>
      <c r="Q6" s="180" t="s">
        <v>32</v>
      </c>
      <c r="R6" s="180" t="s">
        <v>32</v>
      </c>
      <c r="S6" s="180" t="s">
        <v>32</v>
      </c>
      <c r="T6" s="180" t="s">
        <v>32</v>
      </c>
      <c r="U6" s="180" t="s">
        <v>32</v>
      </c>
      <c r="V6" s="181" t="s">
        <v>32</v>
      </c>
    </row>
    <row r="7" spans="1:22" ht="33" customHeight="1" x14ac:dyDescent="0.15">
      <c r="A7" s="383" t="s">
        <v>36</v>
      </c>
      <c r="B7" s="202">
        <f>SUM(B8:B9)</f>
        <v>23</v>
      </c>
      <c r="C7" s="202">
        <f t="shared" ref="C7:V7" si="0">SUM(C8:C9)</f>
        <v>12</v>
      </c>
      <c r="D7" s="202">
        <f t="shared" si="0"/>
        <v>11</v>
      </c>
      <c r="E7" s="202">
        <f t="shared" si="0"/>
        <v>418</v>
      </c>
      <c r="F7" s="202">
        <f t="shared" si="0"/>
        <v>217</v>
      </c>
      <c r="G7" s="202">
        <f t="shared" si="0"/>
        <v>201</v>
      </c>
      <c r="H7" s="202">
        <f t="shared" si="0"/>
        <v>144</v>
      </c>
      <c r="I7" s="202">
        <f t="shared" si="0"/>
        <v>78</v>
      </c>
      <c r="J7" s="202">
        <f t="shared" si="0"/>
        <v>66</v>
      </c>
      <c r="K7" s="202">
        <f t="shared" si="0"/>
        <v>147</v>
      </c>
      <c r="L7" s="202">
        <f t="shared" si="0"/>
        <v>68</v>
      </c>
      <c r="M7" s="202">
        <f t="shared" si="0"/>
        <v>79</v>
      </c>
      <c r="N7" s="202">
        <f t="shared" si="0"/>
        <v>127</v>
      </c>
      <c r="O7" s="202">
        <f t="shared" si="0"/>
        <v>71</v>
      </c>
      <c r="P7" s="202">
        <f t="shared" si="0"/>
        <v>56</v>
      </c>
      <c r="Q7" s="202">
        <f t="shared" si="0"/>
        <v>42</v>
      </c>
      <c r="R7" s="202">
        <f t="shared" si="0"/>
        <v>30</v>
      </c>
      <c r="S7" s="202">
        <f t="shared" si="0"/>
        <v>12</v>
      </c>
      <c r="T7" s="202">
        <f t="shared" si="0"/>
        <v>12</v>
      </c>
      <c r="U7" s="202">
        <f t="shared" si="0"/>
        <v>3</v>
      </c>
      <c r="V7" s="203">
        <f t="shared" si="0"/>
        <v>9</v>
      </c>
    </row>
    <row r="8" spans="1:22" ht="33" customHeight="1" x14ac:dyDescent="0.15">
      <c r="A8" s="384" t="s">
        <v>148</v>
      </c>
      <c r="B8" s="208">
        <f>C8+D8</f>
        <v>11</v>
      </c>
      <c r="C8" s="208">
        <v>6</v>
      </c>
      <c r="D8" s="208">
        <v>5</v>
      </c>
      <c r="E8" s="208">
        <f>F8+G8</f>
        <v>200</v>
      </c>
      <c r="F8" s="208">
        <f>I8+L8+O8</f>
        <v>101</v>
      </c>
      <c r="G8" s="208">
        <f>J8+M8+P8</f>
        <v>99</v>
      </c>
      <c r="H8" s="208">
        <f>I8+J8</f>
        <v>67</v>
      </c>
      <c r="I8" s="208">
        <v>33</v>
      </c>
      <c r="J8" s="208">
        <v>34</v>
      </c>
      <c r="K8" s="208">
        <f>L8+M8</f>
        <v>66</v>
      </c>
      <c r="L8" s="208">
        <v>28</v>
      </c>
      <c r="M8" s="208">
        <v>38</v>
      </c>
      <c r="N8" s="208">
        <f>O8+P8</f>
        <v>67</v>
      </c>
      <c r="O8" s="208">
        <v>40</v>
      </c>
      <c r="P8" s="208">
        <v>27</v>
      </c>
      <c r="Q8" s="208">
        <f>R8+S8</f>
        <v>21</v>
      </c>
      <c r="R8" s="208">
        <v>15</v>
      </c>
      <c r="S8" s="208">
        <v>6</v>
      </c>
      <c r="T8" s="208">
        <f>U8+V8</f>
        <v>6</v>
      </c>
      <c r="U8" s="208">
        <v>2</v>
      </c>
      <c r="V8" s="209">
        <v>4</v>
      </c>
    </row>
    <row r="9" spans="1:22" ht="33" customHeight="1" thickBot="1" x14ac:dyDescent="0.2">
      <c r="A9" s="385" t="s">
        <v>149</v>
      </c>
      <c r="B9" s="375">
        <f>C9+D9</f>
        <v>12</v>
      </c>
      <c r="C9" s="375">
        <v>6</v>
      </c>
      <c r="D9" s="375">
        <v>6</v>
      </c>
      <c r="E9" s="375">
        <f>F9+G9</f>
        <v>218</v>
      </c>
      <c r="F9" s="375">
        <f>I9+L9+O9</f>
        <v>116</v>
      </c>
      <c r="G9" s="375">
        <f>J9+M9+P9</f>
        <v>102</v>
      </c>
      <c r="H9" s="375">
        <f>I9+J9</f>
        <v>77</v>
      </c>
      <c r="I9" s="375">
        <v>45</v>
      </c>
      <c r="J9" s="375">
        <v>32</v>
      </c>
      <c r="K9" s="375">
        <f>L9+M9</f>
        <v>81</v>
      </c>
      <c r="L9" s="375">
        <v>40</v>
      </c>
      <c r="M9" s="375">
        <v>41</v>
      </c>
      <c r="N9" s="375">
        <f>O9+P9</f>
        <v>60</v>
      </c>
      <c r="O9" s="375">
        <v>31</v>
      </c>
      <c r="P9" s="375">
        <v>29</v>
      </c>
      <c r="Q9" s="375">
        <f>R9+S9</f>
        <v>21</v>
      </c>
      <c r="R9" s="375">
        <v>15</v>
      </c>
      <c r="S9" s="375">
        <v>6</v>
      </c>
      <c r="T9" s="375">
        <f>U9+V9</f>
        <v>6</v>
      </c>
      <c r="U9" s="375">
        <v>1</v>
      </c>
      <c r="V9" s="386">
        <v>5</v>
      </c>
    </row>
    <row r="10" spans="1:22" ht="18" customHeight="1" x14ac:dyDescent="0.15">
      <c r="K10" s="387" t="s">
        <v>702</v>
      </c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</row>
    <row r="11" spans="1:22" ht="22.5" customHeight="1" x14ac:dyDescent="0.15">
      <c r="A11" s="259" t="s">
        <v>1061</v>
      </c>
      <c r="B11" s="260"/>
      <c r="C11" s="260"/>
      <c r="D11" s="260"/>
      <c r="E11" s="260"/>
      <c r="F11" s="260"/>
    </row>
    <row r="12" spans="1:22" ht="22.5" customHeight="1" thickBot="1" x14ac:dyDescent="0.2">
      <c r="I12" s="235"/>
      <c r="J12" s="235"/>
      <c r="K12" s="235"/>
      <c r="L12" s="235"/>
      <c r="M12" s="235"/>
      <c r="N12" s="235"/>
      <c r="O12" s="235"/>
      <c r="P12" s="235" t="s">
        <v>48</v>
      </c>
    </row>
    <row r="13" spans="1:22" ht="14.25" customHeight="1" x14ac:dyDescent="0.15">
      <c r="A13" s="190"/>
      <c r="B13" s="191"/>
      <c r="C13" s="361" t="s">
        <v>39</v>
      </c>
      <c r="D13" s="361"/>
      <c r="E13" s="361"/>
      <c r="F13" s="361"/>
      <c r="G13" s="412" t="s">
        <v>437</v>
      </c>
      <c r="H13" s="413"/>
      <c r="I13" s="413"/>
      <c r="J13" s="413"/>
      <c r="K13" s="413"/>
      <c r="L13" s="413"/>
      <c r="M13" s="414"/>
      <c r="N13" s="415" t="s">
        <v>54</v>
      </c>
      <c r="O13" s="415"/>
      <c r="P13" s="416"/>
      <c r="Q13" s="192"/>
    </row>
    <row r="14" spans="1:22" ht="13.5" customHeight="1" x14ac:dyDescent="0.15">
      <c r="A14" s="364" t="s">
        <v>98</v>
      </c>
      <c r="B14" s="176" t="s">
        <v>97</v>
      </c>
      <c r="C14" s="272"/>
      <c r="D14" s="272"/>
      <c r="E14" s="272"/>
      <c r="F14" s="272"/>
      <c r="G14" s="417" t="s">
        <v>154</v>
      </c>
      <c r="H14" s="418"/>
      <c r="I14" s="418"/>
      <c r="J14" s="419"/>
      <c r="K14" s="420" t="s">
        <v>96</v>
      </c>
      <c r="L14" s="421"/>
      <c r="M14" s="422"/>
      <c r="N14" s="423"/>
      <c r="O14" s="423"/>
      <c r="P14" s="424"/>
      <c r="Q14" s="195"/>
    </row>
    <row r="15" spans="1:22" x14ac:dyDescent="0.15">
      <c r="A15" s="196"/>
      <c r="B15" s="177"/>
      <c r="C15" s="243" t="s">
        <v>92</v>
      </c>
      <c r="D15" s="243" t="s">
        <v>151</v>
      </c>
      <c r="E15" s="243" t="s">
        <v>152</v>
      </c>
      <c r="F15" s="243" t="s">
        <v>153</v>
      </c>
      <c r="G15" s="392" t="s">
        <v>92</v>
      </c>
      <c r="H15" s="394"/>
      <c r="I15" s="243" t="s">
        <v>100</v>
      </c>
      <c r="J15" s="243" t="s">
        <v>101</v>
      </c>
      <c r="K15" s="243" t="s">
        <v>120</v>
      </c>
      <c r="L15" s="243" t="s">
        <v>121</v>
      </c>
      <c r="M15" s="243" t="s">
        <v>122</v>
      </c>
      <c r="N15" s="243" t="s">
        <v>92</v>
      </c>
      <c r="O15" s="243" t="s">
        <v>100</v>
      </c>
      <c r="P15" s="197" t="s">
        <v>101</v>
      </c>
      <c r="Q15" s="195"/>
    </row>
    <row r="16" spans="1:22" ht="7.5" customHeight="1" x14ac:dyDescent="0.15">
      <c r="A16" s="199"/>
      <c r="B16" s="180" t="s">
        <v>89</v>
      </c>
      <c r="C16" s="180" t="s">
        <v>52</v>
      </c>
      <c r="D16" s="180" t="s">
        <v>52</v>
      </c>
      <c r="E16" s="180" t="s">
        <v>42</v>
      </c>
      <c r="F16" s="180" t="s">
        <v>42</v>
      </c>
      <c r="G16" s="399" t="s">
        <v>27</v>
      </c>
      <c r="H16" s="400"/>
      <c r="I16" s="180" t="s">
        <v>27</v>
      </c>
      <c r="J16" s="180" t="s">
        <v>27</v>
      </c>
      <c r="K16" s="180" t="s">
        <v>27</v>
      </c>
      <c r="L16" s="180" t="s">
        <v>27</v>
      </c>
      <c r="M16" s="180" t="s">
        <v>27</v>
      </c>
      <c r="N16" s="180" t="s">
        <v>27</v>
      </c>
      <c r="O16" s="180" t="s">
        <v>27</v>
      </c>
      <c r="P16" s="181" t="s">
        <v>27</v>
      </c>
      <c r="Q16" s="425"/>
    </row>
    <row r="17" spans="1:22" s="4" customFormat="1" ht="21" hidden="1" customHeight="1" outlineLevel="1" x14ac:dyDescent="0.15">
      <c r="A17" s="201" t="s">
        <v>192</v>
      </c>
      <c r="B17" s="202">
        <v>2</v>
      </c>
      <c r="C17" s="202">
        <v>34</v>
      </c>
      <c r="D17" s="202">
        <v>32</v>
      </c>
      <c r="E17" s="202">
        <v>0</v>
      </c>
      <c r="F17" s="202">
        <v>2</v>
      </c>
      <c r="G17" s="401">
        <v>1308</v>
      </c>
      <c r="H17" s="402"/>
      <c r="I17" s="202">
        <v>644</v>
      </c>
      <c r="J17" s="202">
        <v>664</v>
      </c>
      <c r="K17" s="202">
        <v>470</v>
      </c>
      <c r="L17" s="202">
        <v>388</v>
      </c>
      <c r="M17" s="202">
        <v>450</v>
      </c>
      <c r="N17" s="202">
        <v>58</v>
      </c>
      <c r="O17" s="202">
        <v>50</v>
      </c>
      <c r="P17" s="203">
        <v>8</v>
      </c>
      <c r="Q17" s="205"/>
      <c r="R17" s="206"/>
      <c r="S17" s="206"/>
      <c r="T17" s="34"/>
      <c r="U17" s="34"/>
      <c r="V17" s="34"/>
    </row>
    <row r="18" spans="1:22" s="4" customFormat="1" ht="21" hidden="1" customHeight="1" outlineLevel="1" x14ac:dyDescent="0.15">
      <c r="A18" s="207" t="s">
        <v>3</v>
      </c>
      <c r="B18" s="208">
        <v>2</v>
      </c>
      <c r="C18" s="208">
        <v>35</v>
      </c>
      <c r="D18" s="208">
        <v>33</v>
      </c>
      <c r="E18" s="208">
        <v>0</v>
      </c>
      <c r="F18" s="208">
        <v>2</v>
      </c>
      <c r="G18" s="310">
        <v>1310</v>
      </c>
      <c r="H18" s="311"/>
      <c r="I18" s="208">
        <v>635</v>
      </c>
      <c r="J18" s="208">
        <v>675</v>
      </c>
      <c r="K18" s="208">
        <v>454</v>
      </c>
      <c r="L18" s="208">
        <v>469</v>
      </c>
      <c r="M18" s="208">
        <v>387</v>
      </c>
      <c r="N18" s="208">
        <v>60</v>
      </c>
      <c r="O18" s="208">
        <v>53</v>
      </c>
      <c r="P18" s="209">
        <v>7</v>
      </c>
      <c r="Q18" s="205"/>
      <c r="R18" s="206"/>
      <c r="S18" s="206"/>
      <c r="T18" s="34"/>
      <c r="U18" s="34"/>
      <c r="V18" s="34"/>
    </row>
    <row r="19" spans="1:22" s="4" customFormat="1" ht="21" hidden="1" customHeight="1" outlineLevel="1" x14ac:dyDescent="0.15">
      <c r="A19" s="207" t="s">
        <v>4</v>
      </c>
      <c r="B19" s="208">
        <v>2</v>
      </c>
      <c r="C19" s="208">
        <v>36</v>
      </c>
      <c r="D19" s="208">
        <v>34</v>
      </c>
      <c r="E19" s="208">
        <v>0</v>
      </c>
      <c r="F19" s="208">
        <v>2</v>
      </c>
      <c r="G19" s="310">
        <v>1374</v>
      </c>
      <c r="H19" s="311"/>
      <c r="I19" s="208">
        <v>679</v>
      </c>
      <c r="J19" s="208">
        <v>695</v>
      </c>
      <c r="K19" s="208">
        <v>453</v>
      </c>
      <c r="L19" s="208">
        <v>452</v>
      </c>
      <c r="M19" s="208">
        <v>469</v>
      </c>
      <c r="N19" s="208">
        <v>62</v>
      </c>
      <c r="O19" s="208">
        <v>52</v>
      </c>
      <c r="P19" s="209">
        <v>10</v>
      </c>
      <c r="Q19" s="205"/>
      <c r="R19" s="206"/>
      <c r="S19" s="206"/>
      <c r="T19" s="34"/>
      <c r="U19" s="34"/>
      <c r="V19" s="34"/>
    </row>
    <row r="20" spans="1:22" s="4" customFormat="1" ht="21" hidden="1" customHeight="1" outlineLevel="1" x14ac:dyDescent="0.15">
      <c r="A20" s="207" t="s">
        <v>5</v>
      </c>
      <c r="B20" s="208">
        <v>2</v>
      </c>
      <c r="C20" s="208">
        <v>33</v>
      </c>
      <c r="D20" s="208">
        <v>32</v>
      </c>
      <c r="E20" s="208">
        <v>0</v>
      </c>
      <c r="F20" s="208">
        <v>1</v>
      </c>
      <c r="G20" s="310">
        <v>1289</v>
      </c>
      <c r="H20" s="311"/>
      <c r="I20" s="208">
        <v>653</v>
      </c>
      <c r="J20" s="208">
        <v>636</v>
      </c>
      <c r="K20" s="208">
        <v>391</v>
      </c>
      <c r="L20" s="208">
        <v>448</v>
      </c>
      <c r="M20" s="208">
        <v>450</v>
      </c>
      <c r="N20" s="208">
        <v>58</v>
      </c>
      <c r="O20" s="208">
        <v>49</v>
      </c>
      <c r="P20" s="209">
        <v>9</v>
      </c>
      <c r="Q20" s="205"/>
      <c r="R20" s="206"/>
      <c r="S20" s="206"/>
      <c r="T20" s="34"/>
      <c r="U20" s="34"/>
      <c r="V20" s="34"/>
    </row>
    <row r="21" spans="1:22" s="4" customFormat="1" ht="21" hidden="1" customHeight="1" outlineLevel="1" x14ac:dyDescent="0.15">
      <c r="A21" s="207" t="s">
        <v>6</v>
      </c>
      <c r="B21" s="208">
        <v>2</v>
      </c>
      <c r="C21" s="208">
        <v>33</v>
      </c>
      <c r="D21" s="208">
        <v>31</v>
      </c>
      <c r="E21" s="208">
        <v>0</v>
      </c>
      <c r="F21" s="208">
        <v>2</v>
      </c>
      <c r="G21" s="310">
        <v>1196</v>
      </c>
      <c r="H21" s="311"/>
      <c r="I21" s="208">
        <v>631</v>
      </c>
      <c r="J21" s="208">
        <v>565</v>
      </c>
      <c r="K21" s="208">
        <v>367</v>
      </c>
      <c r="L21" s="208">
        <v>393</v>
      </c>
      <c r="M21" s="208">
        <v>436</v>
      </c>
      <c r="N21" s="208">
        <v>58</v>
      </c>
      <c r="O21" s="208">
        <v>48</v>
      </c>
      <c r="P21" s="209">
        <v>10</v>
      </c>
      <c r="Q21" s="205"/>
      <c r="R21" s="206"/>
      <c r="S21" s="206"/>
      <c r="T21" s="34"/>
      <c r="U21" s="34"/>
      <c r="V21" s="34"/>
    </row>
    <row r="22" spans="1:22" s="4" customFormat="1" ht="21" hidden="1" customHeight="1" outlineLevel="1" x14ac:dyDescent="0.15">
      <c r="A22" s="207" t="s">
        <v>7</v>
      </c>
      <c r="B22" s="208">
        <v>2</v>
      </c>
      <c r="C22" s="208">
        <v>31</v>
      </c>
      <c r="D22" s="208">
        <v>29</v>
      </c>
      <c r="E22" s="208">
        <v>0</v>
      </c>
      <c r="F22" s="208">
        <v>2</v>
      </c>
      <c r="G22" s="310">
        <v>1186</v>
      </c>
      <c r="H22" s="311"/>
      <c r="I22" s="208">
        <v>624</v>
      </c>
      <c r="J22" s="208">
        <v>562</v>
      </c>
      <c r="K22" s="208">
        <v>424</v>
      </c>
      <c r="L22" s="208">
        <v>367</v>
      </c>
      <c r="M22" s="208">
        <v>395</v>
      </c>
      <c r="N22" s="208">
        <v>54</v>
      </c>
      <c r="O22" s="208">
        <v>44</v>
      </c>
      <c r="P22" s="209">
        <v>10</v>
      </c>
      <c r="Q22" s="205"/>
      <c r="R22" s="206"/>
      <c r="S22" s="206"/>
      <c r="T22" s="34"/>
      <c r="U22" s="34"/>
      <c r="V22" s="34"/>
    </row>
    <row r="23" spans="1:22" s="4" customFormat="1" ht="21" hidden="1" customHeight="1" outlineLevel="1" x14ac:dyDescent="0.15">
      <c r="A23" s="207" t="s">
        <v>8</v>
      </c>
      <c r="B23" s="208">
        <v>2</v>
      </c>
      <c r="C23" s="208">
        <v>31</v>
      </c>
      <c r="D23" s="208">
        <v>29</v>
      </c>
      <c r="E23" s="208">
        <v>0</v>
      </c>
      <c r="F23" s="208">
        <v>2</v>
      </c>
      <c r="G23" s="310">
        <v>1170</v>
      </c>
      <c r="H23" s="311"/>
      <c r="I23" s="208">
        <v>622</v>
      </c>
      <c r="J23" s="208">
        <v>548</v>
      </c>
      <c r="K23" s="208">
        <v>382</v>
      </c>
      <c r="L23" s="208">
        <v>421</v>
      </c>
      <c r="M23" s="208">
        <v>367</v>
      </c>
      <c r="N23" s="208">
        <v>54</v>
      </c>
      <c r="O23" s="208">
        <v>47</v>
      </c>
      <c r="P23" s="209">
        <v>7</v>
      </c>
      <c r="Q23" s="205"/>
      <c r="R23" s="206"/>
      <c r="S23" s="206"/>
      <c r="T23" s="34"/>
      <c r="U23" s="34"/>
      <c r="V23" s="34"/>
    </row>
    <row r="24" spans="1:22" s="4" customFormat="1" ht="21" hidden="1" customHeight="1" outlineLevel="1" x14ac:dyDescent="0.15">
      <c r="A24" s="207" t="s">
        <v>9</v>
      </c>
      <c r="B24" s="208">
        <v>2</v>
      </c>
      <c r="C24" s="208">
        <v>31</v>
      </c>
      <c r="D24" s="208">
        <v>29</v>
      </c>
      <c r="E24" s="208">
        <v>0</v>
      </c>
      <c r="F24" s="208">
        <v>2</v>
      </c>
      <c r="G24" s="310">
        <v>1180</v>
      </c>
      <c r="H24" s="311"/>
      <c r="I24" s="208">
        <v>605</v>
      </c>
      <c r="J24" s="208">
        <v>575</v>
      </c>
      <c r="K24" s="208">
        <v>390</v>
      </c>
      <c r="L24" s="208">
        <v>374</v>
      </c>
      <c r="M24" s="208">
        <v>416</v>
      </c>
      <c r="N24" s="208">
        <v>54</v>
      </c>
      <c r="O24" s="208">
        <v>47</v>
      </c>
      <c r="P24" s="209">
        <v>7</v>
      </c>
      <c r="Q24" s="205"/>
      <c r="R24" s="206"/>
      <c r="S24" s="206"/>
      <c r="T24" s="34"/>
      <c r="U24" s="34"/>
      <c r="V24" s="34"/>
    </row>
    <row r="25" spans="1:22" s="4" customFormat="1" ht="21" hidden="1" customHeight="1" outlineLevel="1" x14ac:dyDescent="0.15">
      <c r="A25" s="207" t="s">
        <v>10</v>
      </c>
      <c r="B25" s="208">
        <v>2</v>
      </c>
      <c r="C25" s="208">
        <v>31</v>
      </c>
      <c r="D25" s="208">
        <v>29</v>
      </c>
      <c r="E25" s="208">
        <v>0</v>
      </c>
      <c r="F25" s="208">
        <v>2</v>
      </c>
      <c r="G25" s="310">
        <v>1161</v>
      </c>
      <c r="H25" s="311"/>
      <c r="I25" s="208">
        <v>597</v>
      </c>
      <c r="J25" s="208">
        <v>564</v>
      </c>
      <c r="K25" s="208">
        <v>404</v>
      </c>
      <c r="L25" s="208">
        <v>392</v>
      </c>
      <c r="M25" s="208">
        <v>365</v>
      </c>
      <c r="N25" s="208">
        <v>53</v>
      </c>
      <c r="O25" s="208">
        <v>47</v>
      </c>
      <c r="P25" s="209">
        <v>6</v>
      </c>
      <c r="Q25" s="205"/>
      <c r="R25" s="206"/>
      <c r="S25" s="206"/>
      <c r="T25" s="34"/>
      <c r="U25" s="34"/>
      <c r="V25" s="34"/>
    </row>
    <row r="26" spans="1:22" s="4" customFormat="1" ht="21" hidden="1" customHeight="1" outlineLevel="1" x14ac:dyDescent="0.15">
      <c r="A26" s="207" t="s">
        <v>11</v>
      </c>
      <c r="B26" s="208">
        <v>2</v>
      </c>
      <c r="C26" s="208">
        <v>32</v>
      </c>
      <c r="D26" s="208">
        <v>30</v>
      </c>
      <c r="E26" s="208">
        <v>0</v>
      </c>
      <c r="F26" s="208">
        <v>2</v>
      </c>
      <c r="G26" s="310">
        <v>1211</v>
      </c>
      <c r="H26" s="311"/>
      <c r="I26" s="208">
        <v>629</v>
      </c>
      <c r="J26" s="208">
        <v>582</v>
      </c>
      <c r="K26" s="208">
        <v>426</v>
      </c>
      <c r="L26" s="208">
        <v>402</v>
      </c>
      <c r="M26" s="208">
        <v>383</v>
      </c>
      <c r="N26" s="208">
        <v>56</v>
      </c>
      <c r="O26" s="208">
        <v>47</v>
      </c>
      <c r="P26" s="209">
        <v>9</v>
      </c>
      <c r="Q26" s="205"/>
      <c r="R26" s="206"/>
      <c r="S26" s="206"/>
      <c r="T26" s="34"/>
      <c r="U26" s="34"/>
      <c r="V26" s="34"/>
    </row>
    <row r="27" spans="1:22" s="4" customFormat="1" ht="21" hidden="1" customHeight="1" outlineLevel="1" x14ac:dyDescent="0.15">
      <c r="A27" s="207" t="s">
        <v>12</v>
      </c>
      <c r="B27" s="208">
        <v>2</v>
      </c>
      <c r="C27" s="208">
        <v>33</v>
      </c>
      <c r="D27" s="208">
        <v>31</v>
      </c>
      <c r="E27" s="208">
        <v>0</v>
      </c>
      <c r="F27" s="208">
        <v>2</v>
      </c>
      <c r="G27" s="310">
        <v>1249</v>
      </c>
      <c r="H27" s="311"/>
      <c r="I27" s="208">
        <v>632</v>
      </c>
      <c r="J27" s="208">
        <v>617</v>
      </c>
      <c r="K27" s="208">
        <v>430</v>
      </c>
      <c r="L27" s="208">
        <v>422</v>
      </c>
      <c r="M27" s="208">
        <v>397</v>
      </c>
      <c r="N27" s="208">
        <v>57</v>
      </c>
      <c r="O27" s="208">
        <v>49</v>
      </c>
      <c r="P27" s="209">
        <v>8</v>
      </c>
      <c r="Q27" s="205"/>
      <c r="R27" s="206"/>
      <c r="S27" s="206"/>
      <c r="T27" s="34"/>
      <c r="U27" s="34"/>
      <c r="V27" s="34"/>
    </row>
    <row r="28" spans="1:22" s="4" customFormat="1" ht="21" hidden="1" customHeight="1" outlineLevel="1" x14ac:dyDescent="0.15">
      <c r="A28" s="207" t="s">
        <v>13</v>
      </c>
      <c r="B28" s="208">
        <v>2</v>
      </c>
      <c r="C28" s="208">
        <v>33</v>
      </c>
      <c r="D28" s="208">
        <v>31</v>
      </c>
      <c r="E28" s="208">
        <v>0</v>
      </c>
      <c r="F28" s="208">
        <v>2</v>
      </c>
      <c r="G28" s="310">
        <v>1289</v>
      </c>
      <c r="H28" s="311"/>
      <c r="I28" s="208">
        <v>648</v>
      </c>
      <c r="J28" s="208">
        <v>641</v>
      </c>
      <c r="K28" s="208">
        <v>450</v>
      </c>
      <c r="L28" s="208">
        <v>429</v>
      </c>
      <c r="M28" s="208">
        <v>410</v>
      </c>
      <c r="N28" s="208">
        <v>57</v>
      </c>
      <c r="O28" s="208">
        <v>48</v>
      </c>
      <c r="P28" s="209">
        <v>9</v>
      </c>
      <c r="Q28" s="205"/>
      <c r="R28" s="206"/>
      <c r="S28" s="206"/>
      <c r="T28" s="34"/>
      <c r="U28" s="34"/>
      <c r="V28" s="34"/>
    </row>
    <row r="29" spans="1:22" s="4" customFormat="1" ht="21" hidden="1" customHeight="1" outlineLevel="1" x14ac:dyDescent="0.15">
      <c r="A29" s="207" t="s">
        <v>14</v>
      </c>
      <c r="B29" s="208">
        <v>2</v>
      </c>
      <c r="C29" s="208">
        <v>32</v>
      </c>
      <c r="D29" s="208">
        <v>30</v>
      </c>
      <c r="E29" s="208">
        <v>0</v>
      </c>
      <c r="F29" s="208">
        <v>2</v>
      </c>
      <c r="G29" s="310">
        <v>1279</v>
      </c>
      <c r="H29" s="311"/>
      <c r="I29" s="208">
        <v>636</v>
      </c>
      <c r="J29" s="208">
        <v>643</v>
      </c>
      <c r="K29" s="208">
        <v>411</v>
      </c>
      <c r="L29" s="208">
        <v>447</v>
      </c>
      <c r="M29" s="208">
        <v>421</v>
      </c>
      <c r="N29" s="208">
        <v>59</v>
      </c>
      <c r="O29" s="208">
        <v>50</v>
      </c>
      <c r="P29" s="209">
        <v>9</v>
      </c>
      <c r="Q29" s="205"/>
      <c r="R29" s="206"/>
      <c r="S29" s="206"/>
      <c r="T29" s="34"/>
      <c r="U29" s="34"/>
      <c r="V29" s="34"/>
    </row>
    <row r="30" spans="1:22" s="4" customFormat="1" ht="21" hidden="1" customHeight="1" outlineLevel="1" x14ac:dyDescent="0.15">
      <c r="A30" s="207" t="s">
        <v>15</v>
      </c>
      <c r="B30" s="208">
        <v>2</v>
      </c>
      <c r="C30" s="208">
        <v>32</v>
      </c>
      <c r="D30" s="208">
        <v>30</v>
      </c>
      <c r="E30" s="208">
        <v>0</v>
      </c>
      <c r="F30" s="208">
        <v>2</v>
      </c>
      <c r="G30" s="310">
        <v>1265</v>
      </c>
      <c r="H30" s="311"/>
      <c r="I30" s="208">
        <v>663</v>
      </c>
      <c r="J30" s="208">
        <v>602</v>
      </c>
      <c r="K30" s="208">
        <v>411</v>
      </c>
      <c r="L30" s="208">
        <v>406</v>
      </c>
      <c r="M30" s="208">
        <v>448</v>
      </c>
      <c r="N30" s="208">
        <v>57</v>
      </c>
      <c r="O30" s="208">
        <v>49</v>
      </c>
      <c r="P30" s="209">
        <v>8</v>
      </c>
      <c r="Q30" s="205"/>
      <c r="R30" s="206"/>
      <c r="S30" s="206"/>
      <c r="T30" s="34"/>
      <c r="U30" s="34"/>
      <c r="V30" s="34"/>
    </row>
    <row r="31" spans="1:22" s="4" customFormat="1" ht="21" hidden="1" customHeight="1" outlineLevel="1" x14ac:dyDescent="0.15">
      <c r="A31" s="207" t="s">
        <v>406</v>
      </c>
      <c r="B31" s="208">
        <v>2</v>
      </c>
      <c r="C31" s="208">
        <v>33</v>
      </c>
      <c r="D31" s="208">
        <v>31</v>
      </c>
      <c r="E31" s="208">
        <v>0</v>
      </c>
      <c r="F31" s="208">
        <v>2</v>
      </c>
      <c r="G31" s="310">
        <v>1222</v>
      </c>
      <c r="H31" s="311"/>
      <c r="I31" s="208">
        <v>635</v>
      </c>
      <c r="J31" s="208">
        <v>587</v>
      </c>
      <c r="K31" s="208">
        <v>415</v>
      </c>
      <c r="L31" s="208">
        <v>406</v>
      </c>
      <c r="M31" s="208">
        <v>401</v>
      </c>
      <c r="N31" s="208">
        <v>60</v>
      </c>
      <c r="O31" s="208">
        <v>52</v>
      </c>
      <c r="P31" s="209">
        <v>8</v>
      </c>
      <c r="Q31" s="205"/>
      <c r="R31" s="206"/>
      <c r="S31" s="206"/>
      <c r="T31" s="34"/>
      <c r="U31" s="34"/>
      <c r="V31" s="34"/>
    </row>
    <row r="32" spans="1:22" s="4" customFormat="1" ht="21" hidden="1" customHeight="1" outlineLevel="1" x14ac:dyDescent="0.15">
      <c r="A32" s="207" t="s">
        <v>16</v>
      </c>
      <c r="B32" s="208">
        <v>2</v>
      </c>
      <c r="C32" s="208">
        <v>34</v>
      </c>
      <c r="D32" s="208">
        <v>32</v>
      </c>
      <c r="E32" s="208">
        <v>0</v>
      </c>
      <c r="F32" s="208">
        <v>2</v>
      </c>
      <c r="G32" s="310">
        <v>1202</v>
      </c>
      <c r="H32" s="311"/>
      <c r="I32" s="208">
        <v>646</v>
      </c>
      <c r="J32" s="208">
        <v>556</v>
      </c>
      <c r="K32" s="208">
        <v>387</v>
      </c>
      <c r="L32" s="208">
        <v>409</v>
      </c>
      <c r="M32" s="208">
        <v>406</v>
      </c>
      <c r="N32" s="208">
        <v>64</v>
      </c>
      <c r="O32" s="208">
        <v>54</v>
      </c>
      <c r="P32" s="209">
        <v>10</v>
      </c>
      <c r="Q32" s="205"/>
      <c r="R32" s="206"/>
      <c r="S32" s="206"/>
      <c r="T32" s="34"/>
      <c r="U32" s="34"/>
      <c r="V32" s="34"/>
    </row>
    <row r="33" spans="1:22" s="4" customFormat="1" ht="21" hidden="1" customHeight="1" outlineLevel="1" x14ac:dyDescent="0.15">
      <c r="A33" s="207" t="s">
        <v>17</v>
      </c>
      <c r="B33" s="208">
        <v>2</v>
      </c>
      <c r="C33" s="208">
        <v>33</v>
      </c>
      <c r="D33" s="208">
        <v>31</v>
      </c>
      <c r="E33" s="208">
        <v>0</v>
      </c>
      <c r="F33" s="208">
        <v>2</v>
      </c>
      <c r="G33" s="310">
        <v>1127</v>
      </c>
      <c r="H33" s="311"/>
      <c r="I33" s="208">
        <v>579</v>
      </c>
      <c r="J33" s="208">
        <v>548</v>
      </c>
      <c r="K33" s="208">
        <v>335</v>
      </c>
      <c r="L33" s="208">
        <v>385</v>
      </c>
      <c r="M33" s="208">
        <v>407</v>
      </c>
      <c r="N33" s="208">
        <v>64</v>
      </c>
      <c r="O33" s="208">
        <v>52</v>
      </c>
      <c r="P33" s="209">
        <v>12</v>
      </c>
      <c r="Q33" s="205"/>
      <c r="R33" s="206"/>
      <c r="S33" s="206"/>
      <c r="T33" s="34"/>
      <c r="U33" s="34"/>
      <c r="V33" s="34"/>
    </row>
    <row r="34" spans="1:22" s="4" customFormat="1" ht="21" hidden="1" customHeight="1" outlineLevel="1" x14ac:dyDescent="0.15">
      <c r="A34" s="207" t="s">
        <v>18</v>
      </c>
      <c r="B34" s="208">
        <v>2</v>
      </c>
      <c r="C34" s="208">
        <v>29</v>
      </c>
      <c r="D34" s="208">
        <v>27</v>
      </c>
      <c r="E34" s="208">
        <v>0</v>
      </c>
      <c r="F34" s="208">
        <v>2</v>
      </c>
      <c r="G34" s="310">
        <v>1029</v>
      </c>
      <c r="H34" s="311"/>
      <c r="I34" s="208">
        <v>536</v>
      </c>
      <c r="J34" s="208">
        <v>493</v>
      </c>
      <c r="K34" s="208">
        <v>315</v>
      </c>
      <c r="L34" s="208">
        <v>338</v>
      </c>
      <c r="M34" s="208">
        <v>376</v>
      </c>
      <c r="N34" s="208">
        <v>55</v>
      </c>
      <c r="O34" s="208">
        <v>47</v>
      </c>
      <c r="P34" s="209">
        <v>8</v>
      </c>
      <c r="Q34" s="205"/>
      <c r="R34" s="206"/>
      <c r="S34" s="206"/>
      <c r="T34" s="34"/>
      <c r="U34" s="34"/>
      <c r="V34" s="34"/>
    </row>
    <row r="35" spans="1:22" s="4" customFormat="1" ht="21" hidden="1" customHeight="1" outlineLevel="1" x14ac:dyDescent="0.15">
      <c r="A35" s="207" t="s">
        <v>19</v>
      </c>
      <c r="B35" s="208">
        <v>2</v>
      </c>
      <c r="C35" s="208">
        <v>29</v>
      </c>
      <c r="D35" s="208">
        <v>27</v>
      </c>
      <c r="E35" s="208">
        <v>0</v>
      </c>
      <c r="F35" s="208">
        <v>2</v>
      </c>
      <c r="G35" s="310">
        <v>1006</v>
      </c>
      <c r="H35" s="311"/>
      <c r="I35" s="208">
        <v>513</v>
      </c>
      <c r="J35" s="208">
        <v>493</v>
      </c>
      <c r="K35" s="208">
        <v>344</v>
      </c>
      <c r="L35" s="208">
        <v>322</v>
      </c>
      <c r="M35" s="208">
        <v>340</v>
      </c>
      <c r="N35" s="208">
        <v>54</v>
      </c>
      <c r="O35" s="208">
        <v>42</v>
      </c>
      <c r="P35" s="209">
        <v>12</v>
      </c>
      <c r="Q35" s="205"/>
      <c r="R35" s="206"/>
      <c r="S35" s="206"/>
      <c r="T35" s="34"/>
      <c r="U35" s="34"/>
      <c r="V35" s="34"/>
    </row>
    <row r="36" spans="1:22" s="4" customFormat="1" ht="21" hidden="1" customHeight="1" outlineLevel="1" x14ac:dyDescent="0.15">
      <c r="A36" s="207" t="s">
        <v>20</v>
      </c>
      <c r="B36" s="208">
        <v>2</v>
      </c>
      <c r="C36" s="208">
        <v>29</v>
      </c>
      <c r="D36" s="208">
        <v>27</v>
      </c>
      <c r="E36" s="208">
        <v>0</v>
      </c>
      <c r="F36" s="208">
        <v>2</v>
      </c>
      <c r="G36" s="310">
        <v>1006</v>
      </c>
      <c r="H36" s="311"/>
      <c r="I36" s="208">
        <v>505</v>
      </c>
      <c r="J36" s="208">
        <v>501</v>
      </c>
      <c r="K36" s="208">
        <v>345</v>
      </c>
      <c r="L36" s="208">
        <v>339</v>
      </c>
      <c r="M36" s="208">
        <v>322</v>
      </c>
      <c r="N36" s="208">
        <v>53</v>
      </c>
      <c r="O36" s="208">
        <v>39</v>
      </c>
      <c r="P36" s="209">
        <v>14</v>
      </c>
      <c r="Q36" s="205"/>
      <c r="R36" s="206"/>
      <c r="S36" s="206"/>
      <c r="T36" s="34"/>
      <c r="U36" s="34"/>
      <c r="V36" s="34"/>
    </row>
    <row r="37" spans="1:22" s="4" customFormat="1" ht="21" hidden="1" customHeight="1" outlineLevel="1" x14ac:dyDescent="0.15">
      <c r="A37" s="207" t="s">
        <v>21</v>
      </c>
      <c r="B37" s="208">
        <v>2</v>
      </c>
      <c r="C37" s="208">
        <v>29</v>
      </c>
      <c r="D37" s="208">
        <v>27</v>
      </c>
      <c r="E37" s="208">
        <v>0</v>
      </c>
      <c r="F37" s="208">
        <v>2</v>
      </c>
      <c r="G37" s="310">
        <v>1009</v>
      </c>
      <c r="H37" s="311"/>
      <c r="I37" s="208">
        <v>506</v>
      </c>
      <c r="J37" s="208">
        <v>503</v>
      </c>
      <c r="K37" s="208">
        <v>332</v>
      </c>
      <c r="L37" s="208">
        <v>341</v>
      </c>
      <c r="M37" s="208">
        <v>336</v>
      </c>
      <c r="N37" s="208">
        <v>54</v>
      </c>
      <c r="O37" s="208">
        <v>37</v>
      </c>
      <c r="P37" s="209">
        <v>17</v>
      </c>
      <c r="Q37" s="205"/>
      <c r="R37" s="206"/>
      <c r="S37" s="206"/>
      <c r="T37" s="34"/>
      <c r="U37" s="34"/>
      <c r="V37" s="34"/>
    </row>
    <row r="38" spans="1:22" s="4" customFormat="1" ht="21" hidden="1" customHeight="1" outlineLevel="1" x14ac:dyDescent="0.15">
      <c r="A38" s="207" t="s">
        <v>22</v>
      </c>
      <c r="B38" s="208">
        <v>2</v>
      </c>
      <c r="C38" s="208">
        <v>29</v>
      </c>
      <c r="D38" s="208">
        <v>27</v>
      </c>
      <c r="E38" s="208">
        <v>0</v>
      </c>
      <c r="F38" s="208">
        <v>2</v>
      </c>
      <c r="G38" s="403">
        <v>994</v>
      </c>
      <c r="H38" s="404"/>
      <c r="I38" s="208">
        <v>503</v>
      </c>
      <c r="J38" s="208">
        <v>491</v>
      </c>
      <c r="K38" s="208">
        <v>329</v>
      </c>
      <c r="L38" s="208">
        <v>328</v>
      </c>
      <c r="M38" s="208">
        <v>337</v>
      </c>
      <c r="N38" s="208">
        <v>55</v>
      </c>
      <c r="O38" s="208">
        <v>36</v>
      </c>
      <c r="P38" s="209">
        <v>19</v>
      </c>
      <c r="Q38" s="205"/>
      <c r="R38" s="206"/>
      <c r="S38" s="206"/>
      <c r="T38" s="34"/>
      <c r="U38" s="34"/>
      <c r="V38" s="34"/>
    </row>
    <row r="39" spans="1:22" s="4" customFormat="1" ht="21" hidden="1" customHeight="1" outlineLevel="1" x14ac:dyDescent="0.15">
      <c r="A39" s="201" t="s">
        <v>407</v>
      </c>
      <c r="B39" s="202">
        <v>2</v>
      </c>
      <c r="C39" s="202">
        <v>28</v>
      </c>
      <c r="D39" s="202">
        <v>26</v>
      </c>
      <c r="E39" s="202">
        <v>0</v>
      </c>
      <c r="F39" s="202">
        <v>2</v>
      </c>
      <c r="G39" s="401">
        <v>972</v>
      </c>
      <c r="H39" s="402"/>
      <c r="I39" s="202">
        <v>499</v>
      </c>
      <c r="J39" s="202">
        <v>473</v>
      </c>
      <c r="K39" s="202">
        <v>318</v>
      </c>
      <c r="L39" s="202">
        <v>330</v>
      </c>
      <c r="M39" s="202">
        <v>324</v>
      </c>
      <c r="N39" s="202">
        <v>52</v>
      </c>
      <c r="O39" s="202">
        <v>35</v>
      </c>
      <c r="P39" s="203">
        <v>17</v>
      </c>
      <c r="Q39" s="205"/>
      <c r="R39" s="206"/>
      <c r="S39" s="206"/>
      <c r="T39" s="34"/>
      <c r="U39" s="34"/>
      <c r="V39" s="34"/>
    </row>
    <row r="40" spans="1:22" s="4" customFormat="1" ht="21" hidden="1" customHeight="1" outlineLevel="1" x14ac:dyDescent="0.15">
      <c r="A40" s="207" t="s">
        <v>23</v>
      </c>
      <c r="B40" s="208">
        <v>2</v>
      </c>
      <c r="C40" s="208">
        <v>27</v>
      </c>
      <c r="D40" s="208">
        <v>25</v>
      </c>
      <c r="E40" s="208">
        <v>0</v>
      </c>
      <c r="F40" s="208">
        <v>2</v>
      </c>
      <c r="G40" s="310">
        <v>933</v>
      </c>
      <c r="H40" s="311"/>
      <c r="I40" s="208">
        <v>482</v>
      </c>
      <c r="J40" s="208">
        <v>451</v>
      </c>
      <c r="K40" s="208">
        <v>292</v>
      </c>
      <c r="L40" s="208">
        <v>316</v>
      </c>
      <c r="M40" s="208">
        <v>325</v>
      </c>
      <c r="N40" s="208">
        <v>52</v>
      </c>
      <c r="O40" s="208">
        <v>35</v>
      </c>
      <c r="P40" s="209">
        <v>17</v>
      </c>
      <c r="Q40" s="205"/>
      <c r="R40" s="206"/>
      <c r="S40" s="206"/>
      <c r="T40" s="34"/>
      <c r="U40" s="34"/>
      <c r="V40" s="34"/>
    </row>
    <row r="41" spans="1:22" s="4" customFormat="1" ht="21" hidden="1" customHeight="1" outlineLevel="1" x14ac:dyDescent="0.15">
      <c r="A41" s="207" t="s">
        <v>24</v>
      </c>
      <c r="B41" s="208">
        <v>2</v>
      </c>
      <c r="C41" s="208">
        <v>26</v>
      </c>
      <c r="D41" s="208">
        <v>24</v>
      </c>
      <c r="E41" s="208">
        <v>0</v>
      </c>
      <c r="F41" s="208">
        <v>2</v>
      </c>
      <c r="G41" s="310">
        <v>894</v>
      </c>
      <c r="H41" s="311"/>
      <c r="I41" s="208">
        <v>466</v>
      </c>
      <c r="J41" s="208">
        <v>428</v>
      </c>
      <c r="K41" s="208">
        <v>283</v>
      </c>
      <c r="L41" s="208">
        <v>295</v>
      </c>
      <c r="M41" s="208">
        <v>316</v>
      </c>
      <c r="N41" s="208">
        <v>50</v>
      </c>
      <c r="O41" s="208">
        <v>36</v>
      </c>
      <c r="P41" s="209">
        <v>14</v>
      </c>
      <c r="Q41" s="205"/>
      <c r="R41" s="206"/>
      <c r="S41" s="206"/>
      <c r="T41" s="34"/>
      <c r="U41" s="34"/>
      <c r="V41" s="34"/>
    </row>
    <row r="42" spans="1:22" s="4" customFormat="1" ht="21" hidden="1" customHeight="1" outlineLevel="1" x14ac:dyDescent="0.15">
      <c r="A42" s="207" t="s">
        <v>25</v>
      </c>
      <c r="B42" s="208">
        <v>2</v>
      </c>
      <c r="C42" s="208">
        <v>25</v>
      </c>
      <c r="D42" s="208">
        <v>24</v>
      </c>
      <c r="E42" s="208">
        <v>0</v>
      </c>
      <c r="F42" s="208">
        <v>1</v>
      </c>
      <c r="G42" s="310">
        <v>862</v>
      </c>
      <c r="H42" s="311"/>
      <c r="I42" s="208">
        <v>440</v>
      </c>
      <c r="J42" s="208">
        <v>422</v>
      </c>
      <c r="K42" s="208">
        <v>288</v>
      </c>
      <c r="L42" s="208">
        <v>278</v>
      </c>
      <c r="M42" s="208">
        <v>296</v>
      </c>
      <c r="N42" s="208">
        <v>51</v>
      </c>
      <c r="O42" s="208">
        <v>39</v>
      </c>
      <c r="P42" s="209">
        <v>12</v>
      </c>
      <c r="Q42" s="205"/>
      <c r="R42" s="206"/>
      <c r="S42" s="206"/>
      <c r="T42" s="34"/>
      <c r="U42" s="34"/>
      <c r="V42" s="34"/>
    </row>
    <row r="43" spans="1:22" s="4" customFormat="1" ht="21" hidden="1" customHeight="1" outlineLevel="1" x14ac:dyDescent="0.15">
      <c r="A43" s="211" t="s">
        <v>26</v>
      </c>
      <c r="B43" s="212">
        <v>2</v>
      </c>
      <c r="C43" s="212">
        <v>25</v>
      </c>
      <c r="D43" s="212">
        <v>24</v>
      </c>
      <c r="E43" s="212">
        <v>0</v>
      </c>
      <c r="F43" s="212">
        <v>1</v>
      </c>
      <c r="G43" s="403">
        <v>846</v>
      </c>
      <c r="H43" s="404"/>
      <c r="I43" s="212">
        <v>450</v>
      </c>
      <c r="J43" s="212">
        <v>396</v>
      </c>
      <c r="K43" s="212">
        <v>280</v>
      </c>
      <c r="L43" s="212">
        <v>287</v>
      </c>
      <c r="M43" s="212">
        <v>279</v>
      </c>
      <c r="N43" s="212">
        <v>47</v>
      </c>
      <c r="O43" s="212">
        <v>37</v>
      </c>
      <c r="P43" s="214">
        <v>10</v>
      </c>
      <c r="Q43" s="205"/>
      <c r="R43" s="206"/>
      <c r="S43" s="206"/>
      <c r="T43" s="34"/>
      <c r="U43" s="34"/>
      <c r="V43" s="34"/>
    </row>
    <row r="44" spans="1:22" s="4" customFormat="1" ht="21" hidden="1" customHeight="1" outlineLevel="1" x14ac:dyDescent="0.15">
      <c r="A44" s="201" t="s">
        <v>602</v>
      </c>
      <c r="B44" s="202">
        <v>2</v>
      </c>
      <c r="C44" s="202">
        <v>23</v>
      </c>
      <c r="D44" s="202">
        <v>23</v>
      </c>
      <c r="E44" s="202">
        <v>0</v>
      </c>
      <c r="F44" s="202">
        <v>0</v>
      </c>
      <c r="G44" s="401">
        <v>813</v>
      </c>
      <c r="H44" s="402"/>
      <c r="I44" s="202">
        <v>432</v>
      </c>
      <c r="J44" s="202">
        <v>381</v>
      </c>
      <c r="K44" s="202">
        <v>250</v>
      </c>
      <c r="L44" s="202">
        <v>278</v>
      </c>
      <c r="M44" s="202">
        <v>285</v>
      </c>
      <c r="N44" s="202">
        <v>47</v>
      </c>
      <c r="O44" s="202">
        <v>35</v>
      </c>
      <c r="P44" s="203">
        <v>12</v>
      </c>
      <c r="Q44" s="205"/>
      <c r="R44" s="206"/>
      <c r="S44" s="206"/>
      <c r="T44" s="34"/>
      <c r="U44" s="34"/>
      <c r="V44" s="34"/>
    </row>
    <row r="45" spans="1:22" ht="21" hidden="1" customHeight="1" outlineLevel="1" x14ac:dyDescent="0.15">
      <c r="A45" s="207" t="s">
        <v>230</v>
      </c>
      <c r="B45" s="208">
        <v>2</v>
      </c>
      <c r="C45" s="208">
        <v>24</v>
      </c>
      <c r="D45" s="208">
        <v>22</v>
      </c>
      <c r="E45" s="208">
        <v>0</v>
      </c>
      <c r="F45" s="208">
        <v>2</v>
      </c>
      <c r="G45" s="310">
        <v>739</v>
      </c>
      <c r="H45" s="311"/>
      <c r="I45" s="208">
        <v>400</v>
      </c>
      <c r="J45" s="208">
        <v>339</v>
      </c>
      <c r="K45" s="208">
        <v>221</v>
      </c>
      <c r="L45" s="208">
        <v>245</v>
      </c>
      <c r="M45" s="208">
        <v>273</v>
      </c>
      <c r="N45" s="208">
        <v>47</v>
      </c>
      <c r="O45" s="208">
        <v>34</v>
      </c>
      <c r="P45" s="209">
        <v>13</v>
      </c>
      <c r="Q45" s="205"/>
      <c r="R45" s="206"/>
      <c r="S45" s="206"/>
    </row>
    <row r="46" spans="1:22" ht="21" hidden="1" customHeight="1" outlineLevel="1" x14ac:dyDescent="0.15">
      <c r="A46" s="207" t="s">
        <v>129</v>
      </c>
      <c r="B46" s="208">
        <v>2</v>
      </c>
      <c r="C46" s="208">
        <v>24</v>
      </c>
      <c r="D46" s="208">
        <v>20</v>
      </c>
      <c r="E46" s="208">
        <v>0</v>
      </c>
      <c r="F46" s="208">
        <v>4</v>
      </c>
      <c r="G46" s="310">
        <v>701</v>
      </c>
      <c r="H46" s="311"/>
      <c r="I46" s="208">
        <v>369</v>
      </c>
      <c r="J46" s="208">
        <v>332</v>
      </c>
      <c r="K46" s="208">
        <v>235</v>
      </c>
      <c r="L46" s="208">
        <v>221</v>
      </c>
      <c r="M46" s="208">
        <v>245</v>
      </c>
      <c r="N46" s="208">
        <v>49</v>
      </c>
      <c r="O46" s="208">
        <v>38</v>
      </c>
      <c r="P46" s="209">
        <v>11</v>
      </c>
      <c r="Q46" s="205"/>
      <c r="R46" s="206"/>
      <c r="S46" s="206"/>
    </row>
    <row r="47" spans="1:22" ht="21" hidden="1" customHeight="1" outlineLevel="1" x14ac:dyDescent="0.15">
      <c r="A47" s="207" t="s">
        <v>130</v>
      </c>
      <c r="B47" s="208">
        <v>2</v>
      </c>
      <c r="C47" s="208">
        <v>23</v>
      </c>
      <c r="D47" s="208">
        <v>19</v>
      </c>
      <c r="E47" s="208">
        <v>0</v>
      </c>
      <c r="F47" s="208">
        <v>4</v>
      </c>
      <c r="G47" s="310">
        <v>648</v>
      </c>
      <c r="H47" s="311"/>
      <c r="I47" s="208">
        <v>337</v>
      </c>
      <c r="J47" s="208">
        <v>311</v>
      </c>
      <c r="K47" s="208">
        <v>194</v>
      </c>
      <c r="L47" s="208">
        <v>236</v>
      </c>
      <c r="M47" s="208">
        <v>218</v>
      </c>
      <c r="N47" s="208">
        <v>46</v>
      </c>
      <c r="O47" s="208">
        <v>33</v>
      </c>
      <c r="P47" s="209">
        <v>13</v>
      </c>
      <c r="Q47" s="205"/>
      <c r="R47" s="206"/>
      <c r="S47" s="206"/>
    </row>
    <row r="48" spans="1:22" ht="21" hidden="1" customHeight="1" outlineLevel="1" x14ac:dyDescent="0.15">
      <c r="A48" s="211" t="s">
        <v>131</v>
      </c>
      <c r="B48" s="212">
        <v>2</v>
      </c>
      <c r="C48" s="212">
        <v>24</v>
      </c>
      <c r="D48" s="212">
        <v>20</v>
      </c>
      <c r="E48" s="212">
        <v>0</v>
      </c>
      <c r="F48" s="212">
        <v>4</v>
      </c>
      <c r="G48" s="403">
        <v>640</v>
      </c>
      <c r="H48" s="404"/>
      <c r="I48" s="212">
        <v>322</v>
      </c>
      <c r="J48" s="212">
        <v>318</v>
      </c>
      <c r="K48" s="212">
        <v>212</v>
      </c>
      <c r="L48" s="212">
        <v>193</v>
      </c>
      <c r="M48" s="212">
        <v>235</v>
      </c>
      <c r="N48" s="212">
        <v>45</v>
      </c>
      <c r="O48" s="212">
        <v>30</v>
      </c>
      <c r="P48" s="214">
        <v>15</v>
      </c>
      <c r="Q48" s="205"/>
      <c r="R48" s="206"/>
      <c r="S48" s="206"/>
    </row>
    <row r="49" spans="1:22" s="4" customFormat="1" ht="21" customHeight="1" collapsed="1" x14ac:dyDescent="0.15">
      <c r="A49" s="201" t="s">
        <v>637</v>
      </c>
      <c r="B49" s="202">
        <v>2</v>
      </c>
      <c r="C49" s="202">
        <v>24</v>
      </c>
      <c r="D49" s="202">
        <v>19</v>
      </c>
      <c r="E49" s="202">
        <v>0</v>
      </c>
      <c r="F49" s="202">
        <v>5</v>
      </c>
      <c r="G49" s="401">
        <v>590</v>
      </c>
      <c r="H49" s="402"/>
      <c r="I49" s="202">
        <v>295</v>
      </c>
      <c r="J49" s="202">
        <v>295</v>
      </c>
      <c r="K49" s="202">
        <v>190</v>
      </c>
      <c r="L49" s="202">
        <v>208</v>
      </c>
      <c r="M49" s="202">
        <v>192</v>
      </c>
      <c r="N49" s="202">
        <v>44</v>
      </c>
      <c r="O49" s="202">
        <v>30</v>
      </c>
      <c r="P49" s="203">
        <v>14</v>
      </c>
      <c r="Q49" s="205"/>
      <c r="R49" s="206"/>
      <c r="S49" s="206"/>
      <c r="T49" s="34"/>
      <c r="U49" s="34"/>
      <c r="V49" s="34"/>
    </row>
    <row r="50" spans="1:22" ht="21" customHeight="1" x14ac:dyDescent="0.15">
      <c r="A50" s="207" t="s">
        <v>401</v>
      </c>
      <c r="B50" s="208">
        <v>2</v>
      </c>
      <c r="C50" s="208">
        <v>23</v>
      </c>
      <c r="D50" s="208">
        <v>18</v>
      </c>
      <c r="E50" s="208">
        <v>0</v>
      </c>
      <c r="F50" s="208">
        <v>5</v>
      </c>
      <c r="G50" s="310">
        <v>585</v>
      </c>
      <c r="H50" s="311"/>
      <c r="I50" s="208">
        <v>300</v>
      </c>
      <c r="J50" s="208">
        <v>285</v>
      </c>
      <c r="K50" s="208">
        <v>190</v>
      </c>
      <c r="L50" s="208">
        <v>189</v>
      </c>
      <c r="M50" s="208">
        <v>206</v>
      </c>
      <c r="N50" s="208">
        <v>44</v>
      </c>
      <c r="O50" s="208">
        <v>28</v>
      </c>
      <c r="P50" s="209">
        <v>16</v>
      </c>
      <c r="Q50" s="205"/>
      <c r="R50" s="206"/>
      <c r="S50" s="206"/>
    </row>
    <row r="51" spans="1:22" ht="21" customHeight="1" x14ac:dyDescent="0.15">
      <c r="A51" s="207" t="s">
        <v>402</v>
      </c>
      <c r="B51" s="208">
        <v>2</v>
      </c>
      <c r="C51" s="208">
        <v>21</v>
      </c>
      <c r="D51" s="208">
        <v>17</v>
      </c>
      <c r="E51" s="208">
        <v>0</v>
      </c>
      <c r="F51" s="208">
        <v>4</v>
      </c>
      <c r="G51" s="310">
        <v>536</v>
      </c>
      <c r="H51" s="311"/>
      <c r="I51" s="208">
        <v>276</v>
      </c>
      <c r="J51" s="208">
        <v>260</v>
      </c>
      <c r="K51" s="208">
        <v>158</v>
      </c>
      <c r="L51" s="208">
        <v>188</v>
      </c>
      <c r="M51" s="208">
        <v>190</v>
      </c>
      <c r="N51" s="208">
        <v>42</v>
      </c>
      <c r="O51" s="208">
        <v>26</v>
      </c>
      <c r="P51" s="209">
        <v>16</v>
      </c>
      <c r="Q51" s="205"/>
      <c r="R51" s="206"/>
      <c r="S51" s="206"/>
    </row>
    <row r="52" spans="1:22" ht="21" customHeight="1" x14ac:dyDescent="0.15">
      <c r="A52" s="207" t="s">
        <v>403</v>
      </c>
      <c r="B52" s="208">
        <v>2</v>
      </c>
      <c r="C52" s="208">
        <v>21</v>
      </c>
      <c r="D52" s="208">
        <v>17</v>
      </c>
      <c r="E52" s="208">
        <v>0</v>
      </c>
      <c r="F52" s="208">
        <v>4</v>
      </c>
      <c r="G52" s="310">
        <v>549</v>
      </c>
      <c r="H52" s="311"/>
      <c r="I52" s="208">
        <v>277</v>
      </c>
      <c r="J52" s="208">
        <v>272</v>
      </c>
      <c r="K52" s="208">
        <v>200</v>
      </c>
      <c r="L52" s="208">
        <v>158</v>
      </c>
      <c r="M52" s="208">
        <v>191</v>
      </c>
      <c r="N52" s="208">
        <v>41</v>
      </c>
      <c r="O52" s="208">
        <v>26</v>
      </c>
      <c r="P52" s="209">
        <v>15</v>
      </c>
      <c r="Q52" s="205"/>
      <c r="R52" s="206"/>
      <c r="S52" s="206"/>
    </row>
    <row r="53" spans="1:22" ht="21" customHeight="1" x14ac:dyDescent="0.15">
      <c r="A53" s="207" t="s">
        <v>404</v>
      </c>
      <c r="B53" s="208">
        <v>2</v>
      </c>
      <c r="C53" s="208">
        <v>23</v>
      </c>
      <c r="D53" s="208">
        <v>20</v>
      </c>
      <c r="E53" s="208">
        <v>0</v>
      </c>
      <c r="F53" s="208">
        <v>6</v>
      </c>
      <c r="G53" s="310">
        <v>542</v>
      </c>
      <c r="H53" s="311"/>
      <c r="I53" s="208">
        <v>275</v>
      </c>
      <c r="J53" s="208">
        <v>267</v>
      </c>
      <c r="K53" s="208">
        <v>186</v>
      </c>
      <c r="L53" s="208">
        <v>198</v>
      </c>
      <c r="M53" s="208">
        <v>158</v>
      </c>
      <c r="N53" s="208">
        <v>44</v>
      </c>
      <c r="O53" s="208">
        <v>25</v>
      </c>
      <c r="P53" s="209">
        <v>19</v>
      </c>
      <c r="Q53" s="205"/>
      <c r="R53" s="206"/>
      <c r="S53" s="206"/>
    </row>
    <row r="54" spans="1:22" ht="21" customHeight="1" x14ac:dyDescent="0.15">
      <c r="A54" s="207" t="s">
        <v>405</v>
      </c>
      <c r="B54" s="208">
        <v>2</v>
      </c>
      <c r="C54" s="208">
        <v>24</v>
      </c>
      <c r="D54" s="208">
        <v>18</v>
      </c>
      <c r="E54" s="208">
        <v>0</v>
      </c>
      <c r="F54" s="208">
        <v>6</v>
      </c>
      <c r="G54" s="310">
        <v>592</v>
      </c>
      <c r="H54" s="311"/>
      <c r="I54" s="208">
        <v>296</v>
      </c>
      <c r="J54" s="208">
        <v>296</v>
      </c>
      <c r="K54" s="208">
        <v>207</v>
      </c>
      <c r="L54" s="208">
        <v>187</v>
      </c>
      <c r="M54" s="208">
        <v>198</v>
      </c>
      <c r="N54" s="208">
        <v>47</v>
      </c>
      <c r="O54" s="208">
        <v>27</v>
      </c>
      <c r="P54" s="209">
        <v>20</v>
      </c>
      <c r="Q54" s="205"/>
      <c r="R54" s="206"/>
      <c r="S54" s="206"/>
    </row>
    <row r="55" spans="1:22" ht="21" customHeight="1" x14ac:dyDescent="0.15">
      <c r="A55" s="207" t="s">
        <v>603</v>
      </c>
      <c r="B55" s="208">
        <v>2</v>
      </c>
      <c r="C55" s="208">
        <v>24</v>
      </c>
      <c r="D55" s="208">
        <v>17</v>
      </c>
      <c r="E55" s="208">
        <v>0</v>
      </c>
      <c r="F55" s="208">
        <v>7</v>
      </c>
      <c r="G55" s="310">
        <v>568</v>
      </c>
      <c r="H55" s="426"/>
      <c r="I55" s="208">
        <v>277</v>
      </c>
      <c r="J55" s="208">
        <v>291</v>
      </c>
      <c r="K55" s="208">
        <v>177</v>
      </c>
      <c r="L55" s="208">
        <v>206</v>
      </c>
      <c r="M55" s="208">
        <v>185</v>
      </c>
      <c r="N55" s="208">
        <v>47</v>
      </c>
      <c r="O55" s="208">
        <v>27</v>
      </c>
      <c r="P55" s="209">
        <v>20</v>
      </c>
      <c r="Q55" s="205"/>
      <c r="R55" s="206"/>
      <c r="S55" s="206"/>
    </row>
    <row r="56" spans="1:22" ht="21" customHeight="1" x14ac:dyDescent="0.15">
      <c r="A56" s="207" t="s">
        <v>604</v>
      </c>
      <c r="B56" s="212">
        <v>2</v>
      </c>
      <c r="C56" s="212">
        <v>24</v>
      </c>
      <c r="D56" s="212">
        <v>17</v>
      </c>
      <c r="E56" s="208">
        <v>0</v>
      </c>
      <c r="F56" s="212">
        <v>7</v>
      </c>
      <c r="G56" s="310">
        <v>543</v>
      </c>
      <c r="H56" s="426"/>
      <c r="I56" s="212">
        <v>264</v>
      </c>
      <c r="J56" s="212">
        <v>279</v>
      </c>
      <c r="K56" s="212">
        <v>158</v>
      </c>
      <c r="L56" s="212">
        <v>179</v>
      </c>
      <c r="M56" s="212">
        <v>206</v>
      </c>
      <c r="N56" s="212">
        <v>48</v>
      </c>
      <c r="O56" s="212">
        <v>28</v>
      </c>
      <c r="P56" s="214">
        <v>20</v>
      </c>
      <c r="Q56" s="205"/>
      <c r="R56" s="206"/>
      <c r="S56" s="206"/>
    </row>
    <row r="57" spans="1:22" ht="21" customHeight="1" x14ac:dyDescent="0.15">
      <c r="A57" s="207" t="s">
        <v>605</v>
      </c>
      <c r="B57" s="212">
        <v>2</v>
      </c>
      <c r="C57" s="212">
        <v>24</v>
      </c>
      <c r="D57" s="212">
        <v>17</v>
      </c>
      <c r="E57" s="208">
        <v>0</v>
      </c>
      <c r="F57" s="212">
        <v>7</v>
      </c>
      <c r="G57" s="310">
        <v>521</v>
      </c>
      <c r="H57" s="426"/>
      <c r="I57" s="212">
        <v>263</v>
      </c>
      <c r="J57" s="212">
        <v>258</v>
      </c>
      <c r="K57" s="212">
        <v>183</v>
      </c>
      <c r="L57" s="212">
        <v>159</v>
      </c>
      <c r="M57" s="212">
        <v>179</v>
      </c>
      <c r="N57" s="212">
        <v>41</v>
      </c>
      <c r="O57" s="212">
        <v>24</v>
      </c>
      <c r="P57" s="214">
        <v>17</v>
      </c>
      <c r="Q57" s="205"/>
      <c r="R57" s="206"/>
      <c r="S57" s="206"/>
    </row>
    <row r="58" spans="1:22" ht="21" customHeight="1" x14ac:dyDescent="0.15">
      <c r="A58" s="207" t="s">
        <v>606</v>
      </c>
      <c r="B58" s="212">
        <v>2</v>
      </c>
      <c r="C58" s="212">
        <v>21</v>
      </c>
      <c r="D58" s="212">
        <v>15</v>
      </c>
      <c r="E58" s="208">
        <v>0</v>
      </c>
      <c r="F58" s="212">
        <v>6</v>
      </c>
      <c r="G58" s="310">
        <v>514</v>
      </c>
      <c r="H58" s="426"/>
      <c r="I58" s="212">
        <v>263</v>
      </c>
      <c r="J58" s="212">
        <v>251</v>
      </c>
      <c r="K58" s="212">
        <v>172</v>
      </c>
      <c r="L58" s="212">
        <v>183</v>
      </c>
      <c r="M58" s="212">
        <v>159</v>
      </c>
      <c r="N58" s="212">
        <v>42</v>
      </c>
      <c r="O58" s="212">
        <v>25</v>
      </c>
      <c r="P58" s="214">
        <v>17</v>
      </c>
      <c r="Q58" s="205"/>
      <c r="R58" s="206"/>
      <c r="S58" s="206"/>
    </row>
    <row r="59" spans="1:22" ht="21" customHeight="1" x14ac:dyDescent="0.15">
      <c r="A59" s="207" t="s">
        <v>638</v>
      </c>
      <c r="B59" s="212">
        <v>2</v>
      </c>
      <c r="C59" s="212">
        <v>23</v>
      </c>
      <c r="D59" s="212">
        <v>16</v>
      </c>
      <c r="E59" s="208">
        <v>0</v>
      </c>
      <c r="F59" s="212">
        <v>7</v>
      </c>
      <c r="G59" s="310">
        <v>523</v>
      </c>
      <c r="H59" s="426"/>
      <c r="I59" s="212">
        <v>281</v>
      </c>
      <c r="J59" s="212">
        <v>242</v>
      </c>
      <c r="K59" s="212">
        <v>166</v>
      </c>
      <c r="L59" s="212">
        <v>173</v>
      </c>
      <c r="M59" s="212">
        <v>184</v>
      </c>
      <c r="N59" s="212">
        <v>42</v>
      </c>
      <c r="O59" s="212">
        <v>27</v>
      </c>
      <c r="P59" s="214">
        <v>15</v>
      </c>
      <c r="Q59" s="205"/>
      <c r="R59" s="206"/>
      <c r="S59" s="206"/>
    </row>
    <row r="60" spans="1:22" ht="21" customHeight="1" x14ac:dyDescent="0.15">
      <c r="A60" s="207" t="s">
        <v>639</v>
      </c>
      <c r="B60" s="212">
        <v>2</v>
      </c>
      <c r="C60" s="212">
        <v>23</v>
      </c>
      <c r="D60" s="212">
        <v>16</v>
      </c>
      <c r="E60" s="208">
        <v>0</v>
      </c>
      <c r="F60" s="212">
        <v>7</v>
      </c>
      <c r="G60" s="310">
        <v>506</v>
      </c>
      <c r="H60" s="426"/>
      <c r="I60" s="212">
        <v>273</v>
      </c>
      <c r="J60" s="212">
        <v>233</v>
      </c>
      <c r="K60" s="212">
        <v>168</v>
      </c>
      <c r="L60" s="212">
        <v>165</v>
      </c>
      <c r="M60" s="212">
        <v>173</v>
      </c>
      <c r="N60" s="212">
        <v>44</v>
      </c>
      <c r="O60" s="212">
        <v>28</v>
      </c>
      <c r="P60" s="214">
        <v>16</v>
      </c>
      <c r="Q60" s="205"/>
      <c r="R60" s="206"/>
      <c r="S60" s="206"/>
    </row>
    <row r="61" spans="1:22" ht="21" customHeight="1" x14ac:dyDescent="0.15">
      <c r="A61" s="211" t="s">
        <v>1049</v>
      </c>
      <c r="B61" s="212">
        <v>2</v>
      </c>
      <c r="C61" s="212">
        <v>21</v>
      </c>
      <c r="D61" s="212">
        <v>15</v>
      </c>
      <c r="E61" s="208">
        <v>0</v>
      </c>
      <c r="F61" s="212">
        <v>6</v>
      </c>
      <c r="G61" s="310">
        <v>487</v>
      </c>
      <c r="H61" s="426"/>
      <c r="I61" s="212">
        <v>252</v>
      </c>
      <c r="J61" s="212">
        <v>235</v>
      </c>
      <c r="K61" s="212">
        <v>157</v>
      </c>
      <c r="L61" s="212">
        <v>167</v>
      </c>
      <c r="M61" s="212">
        <v>163</v>
      </c>
      <c r="N61" s="212">
        <v>42</v>
      </c>
      <c r="O61" s="212">
        <v>28</v>
      </c>
      <c r="P61" s="214">
        <v>14</v>
      </c>
      <c r="Q61" s="205"/>
      <c r="R61" s="206"/>
      <c r="S61" s="206"/>
    </row>
    <row r="62" spans="1:22" ht="21" customHeight="1" x14ac:dyDescent="0.15">
      <c r="A62" s="211" t="s">
        <v>1050</v>
      </c>
      <c r="B62" s="212">
        <v>2</v>
      </c>
      <c r="C62" s="212">
        <v>21</v>
      </c>
      <c r="D62" s="212">
        <v>14</v>
      </c>
      <c r="E62" s="208">
        <v>0</v>
      </c>
      <c r="F62" s="212">
        <v>7</v>
      </c>
      <c r="G62" s="310">
        <v>449</v>
      </c>
      <c r="H62" s="426"/>
      <c r="I62" s="212">
        <v>234</v>
      </c>
      <c r="J62" s="212">
        <v>215</v>
      </c>
      <c r="K62" s="212">
        <v>125</v>
      </c>
      <c r="L62" s="212">
        <v>160</v>
      </c>
      <c r="M62" s="212">
        <v>164</v>
      </c>
      <c r="N62" s="212">
        <v>44</v>
      </c>
      <c r="O62" s="212">
        <v>32</v>
      </c>
      <c r="P62" s="214">
        <v>12</v>
      </c>
      <c r="Q62" s="205"/>
      <c r="R62" s="206"/>
      <c r="S62" s="206"/>
    </row>
    <row r="63" spans="1:22" ht="21" customHeight="1" x14ac:dyDescent="0.15">
      <c r="A63" s="211" t="s">
        <v>640</v>
      </c>
      <c r="B63" s="212">
        <v>2</v>
      </c>
      <c r="C63" s="212">
        <v>22</v>
      </c>
      <c r="D63" s="212">
        <v>14</v>
      </c>
      <c r="E63" s="208">
        <v>0</v>
      </c>
      <c r="F63" s="212">
        <v>8</v>
      </c>
      <c r="G63" s="310">
        <v>437</v>
      </c>
      <c r="H63" s="426"/>
      <c r="I63" s="212">
        <v>222</v>
      </c>
      <c r="J63" s="212">
        <v>215</v>
      </c>
      <c r="K63" s="212">
        <v>149</v>
      </c>
      <c r="L63" s="212">
        <v>127</v>
      </c>
      <c r="M63" s="212">
        <v>161</v>
      </c>
      <c r="N63" s="212">
        <v>43</v>
      </c>
      <c r="O63" s="212">
        <v>31</v>
      </c>
      <c r="P63" s="214">
        <v>12</v>
      </c>
      <c r="Q63" s="205"/>
      <c r="R63" s="206"/>
      <c r="S63" s="206"/>
    </row>
    <row r="64" spans="1:22" ht="21" customHeight="1" thickBot="1" x14ac:dyDescent="0.2">
      <c r="A64" s="218" t="s">
        <v>641</v>
      </c>
      <c r="B64" s="375">
        <v>2</v>
      </c>
      <c r="C64" s="375">
        <v>23</v>
      </c>
      <c r="D64" s="375">
        <v>12</v>
      </c>
      <c r="E64" s="208">
        <v>0</v>
      </c>
      <c r="F64" s="375">
        <v>11</v>
      </c>
      <c r="G64" s="344">
        <v>418</v>
      </c>
      <c r="H64" s="345"/>
      <c r="I64" s="375">
        <v>217</v>
      </c>
      <c r="J64" s="375">
        <v>201</v>
      </c>
      <c r="K64" s="375">
        <v>144</v>
      </c>
      <c r="L64" s="375">
        <v>147</v>
      </c>
      <c r="M64" s="375">
        <v>127</v>
      </c>
      <c r="N64" s="375">
        <v>42</v>
      </c>
      <c r="O64" s="375">
        <v>30</v>
      </c>
      <c r="P64" s="386">
        <v>12</v>
      </c>
      <c r="Q64" s="205"/>
      <c r="R64" s="206"/>
      <c r="S64" s="206"/>
    </row>
    <row r="65" spans="5:16" ht="18" customHeight="1" x14ac:dyDescent="0.15">
      <c r="E65" s="408"/>
      <c r="J65" s="387" t="s">
        <v>695</v>
      </c>
      <c r="K65" s="387"/>
      <c r="L65" s="387"/>
      <c r="M65" s="387"/>
      <c r="N65" s="387"/>
      <c r="O65" s="387"/>
      <c r="P65" s="387"/>
    </row>
  </sheetData>
  <mergeCells count="72"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K3:P3"/>
    <mergeCell ref="A1:F1"/>
    <mergeCell ref="B3:D3"/>
    <mergeCell ref="E3:J3"/>
    <mergeCell ref="Q3:S4"/>
    <mergeCell ref="K2:V2"/>
    <mergeCell ref="T3:V4"/>
    <mergeCell ref="H4:J4"/>
    <mergeCell ref="K4:M4"/>
    <mergeCell ref="N4:P4"/>
    <mergeCell ref="A11:F11"/>
    <mergeCell ref="C13:F14"/>
    <mergeCell ref="N13:P14"/>
    <mergeCell ref="B4:B5"/>
    <mergeCell ref="C4:C5"/>
    <mergeCell ref="D4:D5"/>
    <mergeCell ref="E4:G4"/>
    <mergeCell ref="K10:V10"/>
    <mergeCell ref="G29:H29"/>
    <mergeCell ref="J65:P6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41:H41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64:H64"/>
    <mergeCell ref="G14:J14"/>
    <mergeCell ref="G13:M13"/>
    <mergeCell ref="K14:M14"/>
    <mergeCell ref="G48:H48"/>
    <mergeCell ref="G49:H49"/>
    <mergeCell ref="G50:H50"/>
    <mergeCell ref="G51:H51"/>
    <mergeCell ref="G52:H52"/>
    <mergeCell ref="G53:H53"/>
    <mergeCell ref="G42:H42"/>
    <mergeCell ref="G43:H43"/>
    <mergeCell ref="G44:H44"/>
    <mergeCell ref="G45:H45"/>
    <mergeCell ref="G46:H46"/>
    <mergeCell ref="G47:H47"/>
  </mergeCells>
  <phoneticPr fontId="2"/>
  <pageMargins left="0.78740157480314965" right="0.78740157480314965" top="0.78740157480314965" bottom="0.59055118110236227" header="0.51181102362204722" footer="0.31496062992125984"/>
  <pageSetup paperSize="9" firstPageNumber="168" orientation="portrait" blackAndWhite="1" r:id="rId1"/>
  <headerFooter alignWithMargins="0">
    <oddFooter>&amp;C&amp;"ＭＳ 明朝,標準"- &amp;P -</oddFooter>
  </headerFooter>
  <colBreaks count="1" manualBreakCount="1">
    <brk id="1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opLeftCell="A54" zoomScaleNormal="100" zoomScaleSheetLayoutView="100" workbookViewId="0">
      <selection activeCell="G9" sqref="G9"/>
    </sheetView>
  </sheetViews>
  <sheetFormatPr defaultRowHeight="13.5" outlineLevelRow="1" x14ac:dyDescent="0.15"/>
  <cols>
    <col min="1" max="1" width="14.125" style="15" customWidth="1"/>
    <col min="2" max="2" width="6.625" style="15" customWidth="1"/>
    <col min="3" max="3" width="7.5" style="15" customWidth="1"/>
    <col min="4" max="9" width="9.75" style="15" customWidth="1"/>
    <col min="10" max="16" width="6.625" style="15" hidden="1" customWidth="1"/>
    <col min="17" max="19" width="6.625" style="15" customWidth="1"/>
    <col min="20" max="21" width="6.625" style="15" hidden="1" customWidth="1"/>
    <col min="22" max="31" width="6.625" style="15" customWidth="1"/>
    <col min="32" max="16384" width="9" style="15"/>
  </cols>
  <sheetData>
    <row r="1" spans="1:31" ht="22.5" customHeight="1" x14ac:dyDescent="0.15">
      <c r="A1" s="259" t="s">
        <v>1062</v>
      </c>
      <c r="B1" s="260"/>
      <c r="C1" s="260"/>
      <c r="D1" s="260"/>
      <c r="E1" s="260"/>
    </row>
    <row r="2" spans="1:31" ht="22.5" customHeight="1" thickBot="1" x14ac:dyDescent="0.2">
      <c r="F2" s="288"/>
      <c r="G2" s="288"/>
      <c r="H2" s="288"/>
      <c r="I2" s="288"/>
      <c r="J2" s="288"/>
      <c r="K2" s="288"/>
      <c r="M2" s="174"/>
      <c r="P2" s="288"/>
      <c r="Q2" s="288"/>
      <c r="R2" s="288"/>
      <c r="S2" s="288"/>
      <c r="T2" s="288"/>
      <c r="U2" s="288"/>
      <c r="Y2" s="269" t="s">
        <v>694</v>
      </c>
      <c r="Z2" s="269"/>
      <c r="AA2" s="269"/>
      <c r="AB2" s="269"/>
      <c r="AC2" s="269"/>
      <c r="AD2" s="269"/>
      <c r="AE2" s="427"/>
    </row>
    <row r="3" spans="1:31" ht="13.5" customHeight="1" x14ac:dyDescent="0.15">
      <c r="A3" s="289"/>
      <c r="B3" s="290"/>
      <c r="C3" s="291"/>
      <c r="D3" s="292" t="s">
        <v>1013</v>
      </c>
      <c r="E3" s="292"/>
      <c r="F3" s="292"/>
      <c r="G3" s="292"/>
      <c r="H3" s="292"/>
      <c r="I3" s="292"/>
      <c r="J3" s="236"/>
      <c r="K3" s="236"/>
      <c r="L3" s="236"/>
      <c r="M3" s="236"/>
      <c r="N3" s="236"/>
      <c r="O3" s="236"/>
      <c r="P3" s="236"/>
      <c r="Q3" s="293" t="s">
        <v>1014</v>
      </c>
      <c r="R3" s="428"/>
      <c r="S3" s="428"/>
      <c r="T3" s="428"/>
      <c r="U3" s="428"/>
      <c r="V3" s="428"/>
      <c r="W3" s="428"/>
      <c r="X3" s="428"/>
      <c r="Y3" s="429"/>
      <c r="Z3" s="292" t="s">
        <v>54</v>
      </c>
      <c r="AA3" s="292"/>
      <c r="AB3" s="292"/>
      <c r="AC3" s="292" t="s">
        <v>1015</v>
      </c>
      <c r="AD3" s="292"/>
      <c r="AE3" s="294"/>
    </row>
    <row r="4" spans="1:31" x14ac:dyDescent="0.15">
      <c r="A4" s="282" t="s">
        <v>1016</v>
      </c>
      <c r="B4" s="283"/>
      <c r="C4" s="284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285" t="s">
        <v>191</v>
      </c>
      <c r="R4" s="266" t="s">
        <v>1017</v>
      </c>
      <c r="S4" s="430"/>
      <c r="T4" s="430"/>
      <c r="U4" s="430"/>
      <c r="V4" s="431"/>
      <c r="W4" s="266" t="s">
        <v>1018</v>
      </c>
      <c r="X4" s="430"/>
      <c r="Y4" s="431"/>
      <c r="Z4" s="261" t="s">
        <v>28</v>
      </c>
      <c r="AA4" s="261" t="s">
        <v>1019</v>
      </c>
      <c r="AB4" s="261" t="s">
        <v>1020</v>
      </c>
      <c r="AC4" s="261" t="s">
        <v>28</v>
      </c>
      <c r="AD4" s="261" t="s">
        <v>1019</v>
      </c>
      <c r="AE4" s="262" t="s">
        <v>1020</v>
      </c>
    </row>
    <row r="5" spans="1:31" x14ac:dyDescent="0.15">
      <c r="A5" s="282"/>
      <c r="B5" s="283"/>
      <c r="C5" s="284"/>
      <c r="D5" s="176" t="s">
        <v>28</v>
      </c>
      <c r="E5" s="176" t="s">
        <v>1019</v>
      </c>
      <c r="F5" s="176" t="s">
        <v>1020</v>
      </c>
      <c r="G5" s="176" t="s">
        <v>44</v>
      </c>
      <c r="H5" s="176" t="s">
        <v>45</v>
      </c>
      <c r="I5" s="176" t="s">
        <v>46</v>
      </c>
      <c r="J5" s="176"/>
      <c r="K5" s="176"/>
      <c r="L5" s="176"/>
      <c r="M5" s="176"/>
      <c r="N5" s="176"/>
      <c r="O5" s="176"/>
      <c r="P5" s="176"/>
      <c r="Q5" s="286"/>
      <c r="R5" s="432"/>
      <c r="S5" s="433"/>
      <c r="T5" s="433"/>
      <c r="U5" s="433"/>
      <c r="V5" s="343"/>
      <c r="W5" s="432"/>
      <c r="X5" s="433"/>
      <c r="Y5" s="343"/>
      <c r="Z5" s="434"/>
      <c r="AA5" s="434"/>
      <c r="AB5" s="434"/>
      <c r="AC5" s="434"/>
      <c r="AD5" s="434"/>
      <c r="AE5" s="435"/>
    </row>
    <row r="6" spans="1:31" x14ac:dyDescent="0.15">
      <c r="A6" s="263"/>
      <c r="B6" s="264"/>
      <c r="C6" s="265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287"/>
      <c r="R6" s="178" t="s">
        <v>28</v>
      </c>
      <c r="S6" s="178" t="s">
        <v>1019</v>
      </c>
      <c r="T6" s="178"/>
      <c r="U6" s="178"/>
      <c r="V6" s="178" t="s">
        <v>1020</v>
      </c>
      <c r="W6" s="178" t="s">
        <v>28</v>
      </c>
      <c r="X6" s="178" t="s">
        <v>1019</v>
      </c>
      <c r="Y6" s="178" t="s">
        <v>1020</v>
      </c>
      <c r="Z6" s="337"/>
      <c r="AA6" s="337"/>
      <c r="AB6" s="337"/>
      <c r="AC6" s="337"/>
      <c r="AD6" s="337"/>
      <c r="AE6" s="339"/>
    </row>
    <row r="7" spans="1:31" ht="12" customHeight="1" x14ac:dyDescent="0.15">
      <c r="A7" s="276" t="s">
        <v>271</v>
      </c>
      <c r="B7" s="278" t="s">
        <v>424</v>
      </c>
      <c r="C7" s="279"/>
      <c r="D7" s="179" t="s">
        <v>881</v>
      </c>
      <c r="E7" s="179" t="s">
        <v>56</v>
      </c>
      <c r="F7" s="179" t="s">
        <v>55</v>
      </c>
      <c r="G7" s="179" t="s">
        <v>55</v>
      </c>
      <c r="H7" s="179" t="s">
        <v>55</v>
      </c>
      <c r="I7" s="179" t="s">
        <v>55</v>
      </c>
      <c r="J7" s="179"/>
      <c r="K7" s="179"/>
      <c r="L7" s="179"/>
      <c r="M7" s="179"/>
      <c r="N7" s="179"/>
      <c r="O7" s="179"/>
      <c r="P7" s="179"/>
      <c r="Q7" s="179" t="s">
        <v>32</v>
      </c>
      <c r="R7" s="179" t="s">
        <v>32</v>
      </c>
      <c r="S7" s="179" t="s">
        <v>33</v>
      </c>
      <c r="T7" s="179"/>
      <c r="U7" s="179"/>
      <c r="V7" s="179" t="s">
        <v>33</v>
      </c>
      <c r="W7" s="179" t="s">
        <v>32</v>
      </c>
      <c r="X7" s="179" t="s">
        <v>33</v>
      </c>
      <c r="Y7" s="179" t="s">
        <v>33</v>
      </c>
      <c r="Z7" s="180" t="s">
        <v>33</v>
      </c>
      <c r="AA7" s="180" t="s">
        <v>33</v>
      </c>
      <c r="AB7" s="180" t="s">
        <v>33</v>
      </c>
      <c r="AC7" s="180" t="s">
        <v>33</v>
      </c>
      <c r="AD7" s="180" t="s">
        <v>33</v>
      </c>
      <c r="AE7" s="181" t="s">
        <v>33</v>
      </c>
    </row>
    <row r="8" spans="1:31" ht="18" customHeight="1" x14ac:dyDescent="0.15">
      <c r="A8" s="277"/>
      <c r="B8" s="280"/>
      <c r="C8" s="281"/>
      <c r="D8" s="202">
        <v>114</v>
      </c>
      <c r="E8" s="202">
        <v>62</v>
      </c>
      <c r="F8" s="202">
        <v>52</v>
      </c>
      <c r="G8" s="202">
        <v>35</v>
      </c>
      <c r="H8" s="202">
        <v>35</v>
      </c>
      <c r="I8" s="202">
        <v>44</v>
      </c>
      <c r="J8" s="202"/>
      <c r="K8" s="202"/>
      <c r="L8" s="202"/>
      <c r="M8" s="202"/>
      <c r="N8" s="202"/>
      <c r="O8" s="202"/>
      <c r="P8" s="202"/>
      <c r="Q8" s="202">
        <v>80</v>
      </c>
      <c r="R8" s="202">
        <v>35</v>
      </c>
      <c r="S8" s="202">
        <v>23</v>
      </c>
      <c r="T8" s="202"/>
      <c r="U8" s="202"/>
      <c r="V8" s="202">
        <v>12</v>
      </c>
      <c r="W8" s="202">
        <v>35</v>
      </c>
      <c r="X8" s="202">
        <v>23</v>
      </c>
      <c r="Y8" s="202">
        <v>12</v>
      </c>
      <c r="Z8" s="182" t="s">
        <v>82</v>
      </c>
      <c r="AA8" s="182" t="s">
        <v>82</v>
      </c>
      <c r="AB8" s="182" t="s">
        <v>82</v>
      </c>
      <c r="AC8" s="182" t="s">
        <v>82</v>
      </c>
      <c r="AD8" s="182" t="s">
        <v>82</v>
      </c>
      <c r="AE8" s="183" t="s">
        <v>82</v>
      </c>
    </row>
    <row r="9" spans="1:31" ht="29.25" customHeight="1" x14ac:dyDescent="0.15">
      <c r="A9" s="184" t="s">
        <v>426</v>
      </c>
      <c r="B9" s="254" t="s">
        <v>427</v>
      </c>
      <c r="C9" s="255"/>
      <c r="D9" s="202">
        <v>30</v>
      </c>
      <c r="E9" s="202">
        <v>27</v>
      </c>
      <c r="F9" s="202">
        <v>3</v>
      </c>
      <c r="G9" s="202">
        <v>15</v>
      </c>
      <c r="H9" s="202">
        <v>8</v>
      </c>
      <c r="I9" s="202">
        <v>7</v>
      </c>
      <c r="J9" s="182"/>
      <c r="K9" s="182"/>
      <c r="L9" s="182"/>
      <c r="M9" s="182"/>
      <c r="N9" s="182"/>
      <c r="O9" s="182"/>
      <c r="P9" s="182"/>
      <c r="Q9" s="202">
        <v>40</v>
      </c>
      <c r="R9" s="202">
        <v>15</v>
      </c>
      <c r="S9" s="202">
        <v>13</v>
      </c>
      <c r="T9" s="202"/>
      <c r="U9" s="202"/>
      <c r="V9" s="202">
        <v>2</v>
      </c>
      <c r="W9" s="202">
        <v>15</v>
      </c>
      <c r="X9" s="202">
        <v>13</v>
      </c>
      <c r="Y9" s="202">
        <v>2</v>
      </c>
      <c r="Z9" s="182" t="s">
        <v>82</v>
      </c>
      <c r="AA9" s="182" t="s">
        <v>82</v>
      </c>
      <c r="AB9" s="182" t="s">
        <v>82</v>
      </c>
      <c r="AC9" s="182" t="s">
        <v>82</v>
      </c>
      <c r="AD9" s="182" t="s">
        <v>82</v>
      </c>
      <c r="AE9" s="183" t="s">
        <v>82</v>
      </c>
    </row>
    <row r="10" spans="1:31" ht="29.25" customHeight="1" x14ac:dyDescent="0.15">
      <c r="A10" s="237"/>
      <c r="B10" s="254" t="s">
        <v>428</v>
      </c>
      <c r="C10" s="255"/>
      <c r="D10" s="208">
        <v>37</v>
      </c>
      <c r="E10" s="208">
        <v>15</v>
      </c>
      <c r="F10" s="208">
        <v>22</v>
      </c>
      <c r="G10" s="208">
        <v>17</v>
      </c>
      <c r="H10" s="208">
        <v>10</v>
      </c>
      <c r="I10" s="208">
        <v>10</v>
      </c>
      <c r="J10" s="185"/>
      <c r="K10" s="185"/>
      <c r="L10" s="185"/>
      <c r="M10" s="185"/>
      <c r="N10" s="185"/>
      <c r="O10" s="185"/>
      <c r="P10" s="185"/>
      <c r="Q10" s="208">
        <v>40</v>
      </c>
      <c r="R10" s="208">
        <v>17</v>
      </c>
      <c r="S10" s="208">
        <v>7</v>
      </c>
      <c r="T10" s="208"/>
      <c r="U10" s="208"/>
      <c r="V10" s="208">
        <v>10</v>
      </c>
      <c r="W10" s="208">
        <v>17</v>
      </c>
      <c r="X10" s="208">
        <v>7</v>
      </c>
      <c r="Y10" s="208">
        <v>10</v>
      </c>
      <c r="Z10" s="185" t="s">
        <v>82</v>
      </c>
      <c r="AA10" s="185" t="s">
        <v>82</v>
      </c>
      <c r="AB10" s="185" t="s">
        <v>82</v>
      </c>
      <c r="AC10" s="185" t="s">
        <v>82</v>
      </c>
      <c r="AD10" s="185" t="s">
        <v>82</v>
      </c>
      <c r="AE10" s="186" t="s">
        <v>82</v>
      </c>
    </row>
    <row r="11" spans="1:31" ht="29.25" customHeight="1" thickBot="1" x14ac:dyDescent="0.2">
      <c r="A11" s="187"/>
      <c r="B11" s="256" t="s">
        <v>429</v>
      </c>
      <c r="C11" s="257"/>
      <c r="D11" s="188">
        <v>181</v>
      </c>
      <c r="E11" s="188">
        <v>104</v>
      </c>
      <c r="F11" s="188">
        <v>77</v>
      </c>
      <c r="G11" s="188">
        <v>67</v>
      </c>
      <c r="H11" s="188">
        <v>53</v>
      </c>
      <c r="I11" s="188">
        <v>61</v>
      </c>
      <c r="J11" s="188"/>
      <c r="K11" s="188"/>
      <c r="L11" s="188"/>
      <c r="M11" s="188"/>
      <c r="N11" s="188"/>
      <c r="O11" s="188"/>
      <c r="P11" s="188"/>
      <c r="Q11" s="188">
        <v>160</v>
      </c>
      <c r="R11" s="188">
        <v>67</v>
      </c>
      <c r="S11" s="188">
        <v>43</v>
      </c>
      <c r="T11" s="188"/>
      <c r="U11" s="188"/>
      <c r="V11" s="188">
        <v>24</v>
      </c>
      <c r="W11" s="188">
        <v>67</v>
      </c>
      <c r="X11" s="188">
        <v>43</v>
      </c>
      <c r="Y11" s="188">
        <v>24</v>
      </c>
      <c r="Z11" s="188">
        <v>38</v>
      </c>
      <c r="AA11" s="188">
        <v>32</v>
      </c>
      <c r="AB11" s="188">
        <v>6</v>
      </c>
      <c r="AC11" s="188">
        <v>3</v>
      </c>
      <c r="AD11" s="188">
        <v>2</v>
      </c>
      <c r="AE11" s="436">
        <v>1</v>
      </c>
    </row>
    <row r="12" spans="1:31" ht="18" customHeight="1" x14ac:dyDescent="0.15">
      <c r="F12" s="258" t="s">
        <v>1021</v>
      </c>
      <c r="G12" s="258"/>
      <c r="H12" s="258"/>
      <c r="I12" s="258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</row>
    <row r="13" spans="1:31" ht="22.5" customHeight="1" x14ac:dyDescent="0.15">
      <c r="A13" s="259" t="s">
        <v>1063</v>
      </c>
      <c r="B13" s="260"/>
      <c r="C13" s="260"/>
      <c r="D13" s="260"/>
      <c r="E13" s="260"/>
      <c r="F13" s="260"/>
      <c r="G13" s="260"/>
    </row>
    <row r="14" spans="1:31" ht="22.5" customHeight="1" thickBot="1" x14ac:dyDescent="0.2">
      <c r="F14" s="275" t="s">
        <v>1053</v>
      </c>
      <c r="G14" s="275"/>
      <c r="H14" s="275"/>
      <c r="I14" s="275"/>
      <c r="J14" s="275"/>
      <c r="K14" s="275"/>
      <c r="L14" s="275"/>
      <c r="P14" s="269"/>
      <c r="Q14" s="269"/>
      <c r="R14" s="269"/>
      <c r="S14" s="269"/>
      <c r="T14" s="269"/>
      <c r="U14" s="269"/>
    </row>
    <row r="15" spans="1:31" ht="14.25" customHeight="1" x14ac:dyDescent="0.15">
      <c r="A15" s="190"/>
      <c r="B15" s="191"/>
      <c r="C15" s="270" t="s">
        <v>1022</v>
      </c>
      <c r="D15" s="437"/>
      <c r="E15" s="437"/>
      <c r="F15" s="437"/>
      <c r="G15" s="437"/>
      <c r="H15" s="437"/>
      <c r="I15" s="438"/>
      <c r="J15" s="270" t="s">
        <v>1022</v>
      </c>
      <c r="K15" s="437"/>
      <c r="L15" s="437"/>
      <c r="M15" s="437"/>
      <c r="N15" s="437"/>
      <c r="O15" s="437"/>
      <c r="P15" s="438"/>
      <c r="Q15" s="270" t="s">
        <v>1023</v>
      </c>
      <c r="R15" s="437"/>
      <c r="S15" s="439"/>
      <c r="T15" s="271" t="s">
        <v>54</v>
      </c>
      <c r="U15" s="439"/>
      <c r="V15" s="192"/>
    </row>
    <row r="16" spans="1:31" ht="13.5" customHeight="1" x14ac:dyDescent="0.15">
      <c r="A16" s="193" t="s">
        <v>1024</v>
      </c>
      <c r="B16" s="194" t="s">
        <v>41</v>
      </c>
      <c r="C16" s="272" t="s">
        <v>28</v>
      </c>
      <c r="D16" s="272" t="s">
        <v>1025</v>
      </c>
      <c r="E16" s="272"/>
      <c r="F16" s="272"/>
      <c r="G16" s="272"/>
      <c r="H16" s="272"/>
      <c r="I16" s="272"/>
      <c r="J16" s="273" t="s">
        <v>1026</v>
      </c>
      <c r="K16" s="273"/>
      <c r="L16" s="273"/>
      <c r="M16" s="273"/>
      <c r="N16" s="273"/>
      <c r="O16" s="273"/>
      <c r="P16" s="273"/>
      <c r="Q16" s="261" t="s">
        <v>996</v>
      </c>
      <c r="R16" s="272" t="s">
        <v>1027</v>
      </c>
      <c r="S16" s="268"/>
      <c r="T16" s="267" t="s">
        <v>1028</v>
      </c>
      <c r="U16" s="268"/>
      <c r="V16" s="195"/>
    </row>
    <row r="17" spans="1:26" ht="13.5" customHeight="1" x14ac:dyDescent="0.15">
      <c r="A17" s="196"/>
      <c r="B17" s="177"/>
      <c r="C17" s="272"/>
      <c r="D17" s="243" t="s">
        <v>734</v>
      </c>
      <c r="E17" s="243" t="s">
        <v>1019</v>
      </c>
      <c r="F17" s="243" t="s">
        <v>1020</v>
      </c>
      <c r="G17" s="243" t="s">
        <v>44</v>
      </c>
      <c r="H17" s="243" t="s">
        <v>45</v>
      </c>
      <c r="I17" s="243" t="s">
        <v>46</v>
      </c>
      <c r="J17" s="243" t="s">
        <v>734</v>
      </c>
      <c r="K17" s="243" t="s">
        <v>1019</v>
      </c>
      <c r="L17" s="243" t="s">
        <v>1020</v>
      </c>
      <c r="M17" s="243" t="s">
        <v>44</v>
      </c>
      <c r="N17" s="243" t="s">
        <v>45</v>
      </c>
      <c r="O17" s="243" t="s">
        <v>46</v>
      </c>
      <c r="P17" s="243" t="s">
        <v>47</v>
      </c>
      <c r="Q17" s="274"/>
      <c r="R17" s="243" t="s">
        <v>1019</v>
      </c>
      <c r="S17" s="197" t="s">
        <v>1020</v>
      </c>
      <c r="T17" s="198" t="s">
        <v>1019</v>
      </c>
      <c r="U17" s="197" t="s">
        <v>1020</v>
      </c>
      <c r="V17" s="195"/>
    </row>
    <row r="18" spans="1:26" ht="7.5" customHeight="1" x14ac:dyDescent="0.15">
      <c r="A18" s="199"/>
      <c r="B18" s="180" t="s">
        <v>1029</v>
      </c>
      <c r="C18" s="180" t="s">
        <v>32</v>
      </c>
      <c r="D18" s="180" t="s">
        <v>32</v>
      </c>
      <c r="E18" s="180" t="s">
        <v>32</v>
      </c>
      <c r="F18" s="180" t="s">
        <v>32</v>
      </c>
      <c r="G18" s="180" t="s">
        <v>32</v>
      </c>
      <c r="H18" s="180" t="s">
        <v>32</v>
      </c>
      <c r="I18" s="180" t="s">
        <v>32</v>
      </c>
      <c r="J18" s="180" t="s">
        <v>32</v>
      </c>
      <c r="K18" s="180" t="s">
        <v>32</v>
      </c>
      <c r="L18" s="180" t="s">
        <v>32</v>
      </c>
      <c r="M18" s="180" t="s">
        <v>32</v>
      </c>
      <c r="N18" s="180" t="s">
        <v>32</v>
      </c>
      <c r="O18" s="180" t="s">
        <v>32</v>
      </c>
      <c r="P18" s="180" t="s">
        <v>32</v>
      </c>
      <c r="Q18" s="180" t="s">
        <v>32</v>
      </c>
      <c r="R18" s="180" t="s">
        <v>32</v>
      </c>
      <c r="S18" s="181" t="s">
        <v>32</v>
      </c>
      <c r="T18" s="200" t="s">
        <v>33</v>
      </c>
      <c r="U18" s="181" t="s">
        <v>33</v>
      </c>
      <c r="V18" s="195"/>
    </row>
    <row r="19" spans="1:26" s="34" customFormat="1" ht="21" hidden="1" customHeight="1" outlineLevel="1" x14ac:dyDescent="0.15">
      <c r="A19" s="201" t="s">
        <v>226</v>
      </c>
      <c r="B19" s="202">
        <v>1</v>
      </c>
      <c r="C19" s="202">
        <v>1135</v>
      </c>
      <c r="D19" s="202">
        <v>996</v>
      </c>
      <c r="E19" s="202">
        <v>604</v>
      </c>
      <c r="F19" s="202">
        <v>392</v>
      </c>
      <c r="G19" s="202">
        <v>341</v>
      </c>
      <c r="H19" s="202">
        <v>336</v>
      </c>
      <c r="I19" s="202">
        <v>319</v>
      </c>
      <c r="J19" s="202">
        <v>139</v>
      </c>
      <c r="K19" s="202">
        <v>43</v>
      </c>
      <c r="L19" s="202">
        <v>96</v>
      </c>
      <c r="M19" s="202">
        <v>43</v>
      </c>
      <c r="N19" s="202">
        <v>38</v>
      </c>
      <c r="O19" s="202">
        <v>29</v>
      </c>
      <c r="P19" s="202">
        <v>29</v>
      </c>
      <c r="Q19" s="202">
        <v>63</v>
      </c>
      <c r="R19" s="202">
        <v>49</v>
      </c>
      <c r="S19" s="203">
        <v>6</v>
      </c>
      <c r="T19" s="204">
        <v>8</v>
      </c>
      <c r="U19" s="203" t="s">
        <v>35</v>
      </c>
      <c r="V19" s="205"/>
      <c r="W19" s="206"/>
      <c r="X19" s="206"/>
      <c r="Y19" s="206"/>
      <c r="Z19" s="206"/>
    </row>
    <row r="20" spans="1:26" s="34" customFormat="1" ht="21" hidden="1" customHeight="1" outlineLevel="1" x14ac:dyDescent="0.15">
      <c r="A20" s="207" t="s">
        <v>57</v>
      </c>
      <c r="B20" s="208">
        <v>1</v>
      </c>
      <c r="C20" s="208">
        <v>1143</v>
      </c>
      <c r="D20" s="208">
        <v>1007</v>
      </c>
      <c r="E20" s="208">
        <v>600</v>
      </c>
      <c r="F20" s="208">
        <v>407</v>
      </c>
      <c r="G20" s="208">
        <v>339</v>
      </c>
      <c r="H20" s="208">
        <v>333</v>
      </c>
      <c r="I20" s="208">
        <v>335</v>
      </c>
      <c r="J20" s="208">
        <v>136</v>
      </c>
      <c r="K20" s="208">
        <v>35</v>
      </c>
      <c r="L20" s="208">
        <v>101</v>
      </c>
      <c r="M20" s="208">
        <v>41</v>
      </c>
      <c r="N20" s="208">
        <v>44</v>
      </c>
      <c r="O20" s="208">
        <v>23</v>
      </c>
      <c r="P20" s="208">
        <v>28</v>
      </c>
      <c r="Q20" s="208">
        <v>63</v>
      </c>
      <c r="R20" s="208">
        <v>49</v>
      </c>
      <c r="S20" s="209">
        <v>6</v>
      </c>
      <c r="T20" s="246">
        <v>8</v>
      </c>
      <c r="U20" s="209" t="s">
        <v>35</v>
      </c>
      <c r="V20" s="205"/>
      <c r="W20" s="206"/>
      <c r="X20" s="206"/>
      <c r="Y20" s="206"/>
      <c r="Z20" s="206"/>
    </row>
    <row r="21" spans="1:26" s="34" customFormat="1" ht="21" hidden="1" customHeight="1" outlineLevel="1" x14ac:dyDescent="0.15">
      <c r="A21" s="207" t="s">
        <v>58</v>
      </c>
      <c r="B21" s="208">
        <v>1</v>
      </c>
      <c r="C21" s="208">
        <v>1118</v>
      </c>
      <c r="D21" s="208">
        <v>995</v>
      </c>
      <c r="E21" s="208">
        <v>583</v>
      </c>
      <c r="F21" s="208">
        <v>412</v>
      </c>
      <c r="G21" s="208">
        <v>335</v>
      </c>
      <c r="H21" s="208">
        <v>332</v>
      </c>
      <c r="I21" s="208">
        <v>328</v>
      </c>
      <c r="J21" s="208">
        <v>123</v>
      </c>
      <c r="K21" s="208">
        <v>28</v>
      </c>
      <c r="L21" s="208">
        <v>95</v>
      </c>
      <c r="M21" s="208">
        <v>41</v>
      </c>
      <c r="N21" s="208">
        <v>39</v>
      </c>
      <c r="O21" s="208">
        <v>26</v>
      </c>
      <c r="P21" s="208">
        <v>17</v>
      </c>
      <c r="Q21" s="208">
        <v>63</v>
      </c>
      <c r="R21" s="208">
        <v>49</v>
      </c>
      <c r="S21" s="209">
        <v>6</v>
      </c>
      <c r="T21" s="246">
        <v>7</v>
      </c>
      <c r="U21" s="209">
        <v>1</v>
      </c>
      <c r="V21" s="205"/>
      <c r="W21" s="206"/>
      <c r="X21" s="206"/>
      <c r="Y21" s="206"/>
      <c r="Z21" s="206"/>
    </row>
    <row r="22" spans="1:26" s="34" customFormat="1" ht="21" hidden="1" customHeight="1" outlineLevel="1" x14ac:dyDescent="0.15">
      <c r="A22" s="207" t="s">
        <v>59</v>
      </c>
      <c r="B22" s="208">
        <v>2</v>
      </c>
      <c r="C22" s="208">
        <v>1100</v>
      </c>
      <c r="D22" s="208">
        <v>990</v>
      </c>
      <c r="E22" s="208">
        <v>585</v>
      </c>
      <c r="F22" s="208">
        <v>405</v>
      </c>
      <c r="G22" s="208">
        <v>340</v>
      </c>
      <c r="H22" s="208">
        <v>332</v>
      </c>
      <c r="I22" s="208">
        <v>318</v>
      </c>
      <c r="J22" s="208">
        <v>110</v>
      </c>
      <c r="K22" s="208">
        <v>24</v>
      </c>
      <c r="L22" s="208">
        <v>86</v>
      </c>
      <c r="M22" s="208">
        <v>28</v>
      </c>
      <c r="N22" s="208">
        <v>40</v>
      </c>
      <c r="O22" s="208">
        <v>19</v>
      </c>
      <c r="P22" s="208">
        <v>23</v>
      </c>
      <c r="Q22" s="208">
        <v>72</v>
      </c>
      <c r="R22" s="208">
        <v>58</v>
      </c>
      <c r="S22" s="209">
        <v>6</v>
      </c>
      <c r="T22" s="246">
        <v>7</v>
      </c>
      <c r="U22" s="209">
        <v>1</v>
      </c>
      <c r="V22" s="205"/>
      <c r="W22" s="206"/>
      <c r="X22" s="206"/>
      <c r="Y22" s="206"/>
      <c r="Z22" s="206"/>
    </row>
    <row r="23" spans="1:26" s="34" customFormat="1" ht="21" hidden="1" customHeight="1" outlineLevel="1" x14ac:dyDescent="0.15">
      <c r="A23" s="207" t="s">
        <v>60</v>
      </c>
      <c r="B23" s="208">
        <v>2</v>
      </c>
      <c r="C23" s="208">
        <v>1088</v>
      </c>
      <c r="D23" s="208">
        <v>992</v>
      </c>
      <c r="E23" s="208">
        <v>571</v>
      </c>
      <c r="F23" s="208">
        <v>421</v>
      </c>
      <c r="G23" s="208">
        <v>339</v>
      </c>
      <c r="H23" s="208">
        <v>326</v>
      </c>
      <c r="I23" s="208">
        <v>327</v>
      </c>
      <c r="J23" s="208">
        <v>96</v>
      </c>
      <c r="K23" s="208">
        <v>17</v>
      </c>
      <c r="L23" s="208">
        <v>79</v>
      </c>
      <c r="M23" s="208">
        <v>36</v>
      </c>
      <c r="N23" s="208">
        <v>22</v>
      </c>
      <c r="O23" s="208">
        <v>25</v>
      </c>
      <c r="P23" s="208">
        <v>13</v>
      </c>
      <c r="Q23" s="208">
        <v>72</v>
      </c>
      <c r="R23" s="208">
        <v>59</v>
      </c>
      <c r="S23" s="209">
        <v>5</v>
      </c>
      <c r="T23" s="246">
        <v>7</v>
      </c>
      <c r="U23" s="209">
        <v>1</v>
      </c>
      <c r="V23" s="205"/>
      <c r="W23" s="206"/>
      <c r="X23" s="206"/>
      <c r="Y23" s="206"/>
      <c r="Z23" s="206"/>
    </row>
    <row r="24" spans="1:26" s="34" customFormat="1" ht="21" hidden="1" customHeight="1" outlineLevel="1" x14ac:dyDescent="0.15">
      <c r="A24" s="207" t="s">
        <v>61</v>
      </c>
      <c r="B24" s="208">
        <v>2</v>
      </c>
      <c r="C24" s="208">
        <v>1093</v>
      </c>
      <c r="D24" s="208">
        <v>996</v>
      </c>
      <c r="E24" s="208">
        <v>581</v>
      </c>
      <c r="F24" s="208">
        <v>415</v>
      </c>
      <c r="G24" s="208">
        <v>348</v>
      </c>
      <c r="H24" s="208">
        <v>329</v>
      </c>
      <c r="I24" s="208">
        <v>319</v>
      </c>
      <c r="J24" s="208">
        <v>97</v>
      </c>
      <c r="K24" s="208">
        <v>27</v>
      </c>
      <c r="L24" s="208">
        <v>70</v>
      </c>
      <c r="M24" s="208">
        <v>30</v>
      </c>
      <c r="N24" s="208">
        <v>34</v>
      </c>
      <c r="O24" s="208">
        <v>13</v>
      </c>
      <c r="P24" s="208">
        <v>20</v>
      </c>
      <c r="Q24" s="208">
        <v>72</v>
      </c>
      <c r="R24" s="208">
        <v>59</v>
      </c>
      <c r="S24" s="209">
        <v>5</v>
      </c>
      <c r="T24" s="246">
        <v>7</v>
      </c>
      <c r="U24" s="209">
        <v>1</v>
      </c>
      <c r="V24" s="205"/>
      <c r="W24" s="206"/>
      <c r="X24" s="206"/>
      <c r="Y24" s="206"/>
      <c r="Z24" s="206"/>
    </row>
    <row r="25" spans="1:26" s="34" customFormat="1" ht="21" hidden="1" customHeight="1" outlineLevel="1" x14ac:dyDescent="0.15">
      <c r="A25" s="207" t="s">
        <v>62</v>
      </c>
      <c r="B25" s="208">
        <v>2</v>
      </c>
      <c r="C25" s="208">
        <v>1082</v>
      </c>
      <c r="D25" s="208">
        <v>996</v>
      </c>
      <c r="E25" s="208">
        <v>585</v>
      </c>
      <c r="F25" s="208">
        <v>411</v>
      </c>
      <c r="G25" s="208">
        <v>336</v>
      </c>
      <c r="H25" s="208">
        <v>334</v>
      </c>
      <c r="I25" s="208">
        <v>326</v>
      </c>
      <c r="J25" s="208">
        <v>86</v>
      </c>
      <c r="K25" s="208">
        <v>26</v>
      </c>
      <c r="L25" s="208">
        <v>60</v>
      </c>
      <c r="M25" s="208">
        <v>17</v>
      </c>
      <c r="N25" s="208">
        <v>33</v>
      </c>
      <c r="O25" s="208">
        <v>25</v>
      </c>
      <c r="P25" s="208">
        <v>11</v>
      </c>
      <c r="Q25" s="208">
        <v>75</v>
      </c>
      <c r="R25" s="208">
        <v>62</v>
      </c>
      <c r="S25" s="209">
        <v>5</v>
      </c>
      <c r="T25" s="246">
        <v>7</v>
      </c>
      <c r="U25" s="209">
        <v>1</v>
      </c>
      <c r="V25" s="205"/>
      <c r="W25" s="206"/>
      <c r="X25" s="206"/>
      <c r="Y25" s="206"/>
      <c r="Z25" s="206"/>
    </row>
    <row r="26" spans="1:26" s="34" customFormat="1" ht="21" hidden="1" customHeight="1" outlineLevel="1" x14ac:dyDescent="0.15">
      <c r="A26" s="207" t="s">
        <v>63</v>
      </c>
      <c r="B26" s="208">
        <v>2</v>
      </c>
      <c r="C26" s="208">
        <v>1092</v>
      </c>
      <c r="D26" s="208">
        <v>1001</v>
      </c>
      <c r="E26" s="208">
        <v>582</v>
      </c>
      <c r="F26" s="208">
        <v>419</v>
      </c>
      <c r="G26" s="208">
        <v>344</v>
      </c>
      <c r="H26" s="208">
        <v>327</v>
      </c>
      <c r="I26" s="208">
        <v>330</v>
      </c>
      <c r="J26" s="208">
        <v>91</v>
      </c>
      <c r="K26" s="208">
        <v>42</v>
      </c>
      <c r="L26" s="208">
        <v>49</v>
      </c>
      <c r="M26" s="208">
        <v>21</v>
      </c>
      <c r="N26" s="208">
        <v>26</v>
      </c>
      <c r="O26" s="208">
        <v>18</v>
      </c>
      <c r="P26" s="208">
        <v>26</v>
      </c>
      <c r="Q26" s="208">
        <v>75</v>
      </c>
      <c r="R26" s="208">
        <v>61</v>
      </c>
      <c r="S26" s="209">
        <v>6</v>
      </c>
      <c r="T26" s="246">
        <v>7</v>
      </c>
      <c r="U26" s="209">
        <v>1</v>
      </c>
      <c r="V26" s="205"/>
      <c r="W26" s="206"/>
      <c r="X26" s="206"/>
      <c r="Y26" s="206"/>
      <c r="Z26" s="206"/>
    </row>
    <row r="27" spans="1:26" s="34" customFormat="1" ht="21" hidden="1" customHeight="1" outlineLevel="1" x14ac:dyDescent="0.15">
      <c r="A27" s="207" t="s">
        <v>64</v>
      </c>
      <c r="B27" s="208">
        <v>2</v>
      </c>
      <c r="C27" s="208">
        <v>1069</v>
      </c>
      <c r="D27" s="208">
        <v>995</v>
      </c>
      <c r="E27" s="208">
        <v>574</v>
      </c>
      <c r="F27" s="208">
        <v>421</v>
      </c>
      <c r="G27" s="208">
        <v>344</v>
      </c>
      <c r="H27" s="208">
        <v>330</v>
      </c>
      <c r="I27" s="208">
        <v>321</v>
      </c>
      <c r="J27" s="208">
        <v>74</v>
      </c>
      <c r="K27" s="208">
        <v>45</v>
      </c>
      <c r="L27" s="208">
        <v>29</v>
      </c>
      <c r="M27" s="208">
        <v>18</v>
      </c>
      <c r="N27" s="208">
        <v>26</v>
      </c>
      <c r="O27" s="208">
        <v>13</v>
      </c>
      <c r="P27" s="208">
        <v>17</v>
      </c>
      <c r="Q27" s="208">
        <v>76</v>
      </c>
      <c r="R27" s="208">
        <v>61</v>
      </c>
      <c r="S27" s="209">
        <v>7</v>
      </c>
      <c r="T27" s="246">
        <v>7</v>
      </c>
      <c r="U27" s="209">
        <v>1</v>
      </c>
      <c r="V27" s="205"/>
      <c r="W27" s="206"/>
      <c r="X27" s="206"/>
      <c r="Y27" s="206"/>
      <c r="Z27" s="206"/>
    </row>
    <row r="28" spans="1:26" s="34" customFormat="1" ht="21" hidden="1" customHeight="1" outlineLevel="1" x14ac:dyDescent="0.15">
      <c r="A28" s="207" t="s">
        <v>65</v>
      </c>
      <c r="B28" s="208">
        <v>2</v>
      </c>
      <c r="C28" s="208">
        <v>1026</v>
      </c>
      <c r="D28" s="208">
        <v>974</v>
      </c>
      <c r="E28" s="208">
        <v>554</v>
      </c>
      <c r="F28" s="208">
        <v>420</v>
      </c>
      <c r="G28" s="208">
        <v>328</v>
      </c>
      <c r="H28" s="208">
        <v>323</v>
      </c>
      <c r="I28" s="208">
        <v>323</v>
      </c>
      <c r="J28" s="208">
        <v>52</v>
      </c>
      <c r="K28" s="208">
        <v>35</v>
      </c>
      <c r="L28" s="208">
        <v>17</v>
      </c>
      <c r="M28" s="208">
        <v>7</v>
      </c>
      <c r="N28" s="208">
        <v>11</v>
      </c>
      <c r="O28" s="208">
        <v>25</v>
      </c>
      <c r="P28" s="208">
        <v>9</v>
      </c>
      <c r="Q28" s="208">
        <v>76</v>
      </c>
      <c r="R28" s="208">
        <v>62</v>
      </c>
      <c r="S28" s="209">
        <v>6</v>
      </c>
      <c r="T28" s="246">
        <v>7</v>
      </c>
      <c r="U28" s="209">
        <v>1</v>
      </c>
      <c r="V28" s="205"/>
      <c r="W28" s="206"/>
      <c r="X28" s="206"/>
      <c r="Y28" s="206"/>
      <c r="Z28" s="206"/>
    </row>
    <row r="29" spans="1:26" s="34" customFormat="1" ht="21" hidden="1" customHeight="1" outlineLevel="1" x14ac:dyDescent="0.15">
      <c r="A29" s="207" t="s">
        <v>66</v>
      </c>
      <c r="B29" s="208">
        <v>2</v>
      </c>
      <c r="C29" s="208">
        <v>993</v>
      </c>
      <c r="D29" s="208">
        <v>931</v>
      </c>
      <c r="E29" s="208">
        <v>516</v>
      </c>
      <c r="F29" s="208">
        <v>415</v>
      </c>
      <c r="G29" s="208">
        <v>316</v>
      </c>
      <c r="H29" s="208">
        <v>315</v>
      </c>
      <c r="I29" s="208">
        <v>300</v>
      </c>
      <c r="J29" s="208">
        <v>62</v>
      </c>
      <c r="K29" s="208">
        <v>42</v>
      </c>
      <c r="L29" s="208">
        <v>20</v>
      </c>
      <c r="M29" s="208">
        <v>16</v>
      </c>
      <c r="N29" s="208">
        <v>11</v>
      </c>
      <c r="O29" s="208">
        <v>12</v>
      </c>
      <c r="P29" s="208">
        <v>23</v>
      </c>
      <c r="Q29" s="208">
        <v>78</v>
      </c>
      <c r="R29" s="208">
        <v>64</v>
      </c>
      <c r="S29" s="209">
        <v>6</v>
      </c>
      <c r="T29" s="246">
        <v>7</v>
      </c>
      <c r="U29" s="209">
        <v>1</v>
      </c>
      <c r="V29" s="205"/>
      <c r="W29" s="206"/>
      <c r="X29" s="206"/>
      <c r="Y29" s="206"/>
      <c r="Z29" s="206"/>
    </row>
    <row r="30" spans="1:26" s="34" customFormat="1" ht="21" hidden="1" customHeight="1" outlineLevel="1" x14ac:dyDescent="0.15">
      <c r="A30" s="207" t="s">
        <v>67</v>
      </c>
      <c r="B30" s="208">
        <v>2</v>
      </c>
      <c r="C30" s="208">
        <v>990</v>
      </c>
      <c r="D30" s="208">
        <v>917</v>
      </c>
      <c r="E30" s="208">
        <v>503</v>
      </c>
      <c r="F30" s="208">
        <v>414</v>
      </c>
      <c r="G30" s="208">
        <v>306</v>
      </c>
      <c r="H30" s="208">
        <v>302</v>
      </c>
      <c r="I30" s="208">
        <v>309</v>
      </c>
      <c r="J30" s="208">
        <v>73</v>
      </c>
      <c r="K30" s="208">
        <v>49</v>
      </c>
      <c r="L30" s="208">
        <v>24</v>
      </c>
      <c r="M30" s="208">
        <v>29</v>
      </c>
      <c r="N30" s="208">
        <v>21</v>
      </c>
      <c r="O30" s="208">
        <v>13</v>
      </c>
      <c r="P30" s="208">
        <v>10</v>
      </c>
      <c r="Q30" s="208">
        <v>78</v>
      </c>
      <c r="R30" s="208">
        <v>63</v>
      </c>
      <c r="S30" s="209">
        <v>7</v>
      </c>
      <c r="T30" s="246">
        <v>7</v>
      </c>
      <c r="U30" s="209">
        <v>1</v>
      </c>
      <c r="V30" s="205"/>
      <c r="W30" s="206"/>
      <c r="X30" s="206"/>
      <c r="Y30" s="206"/>
      <c r="Z30" s="206"/>
    </row>
    <row r="31" spans="1:26" s="34" customFormat="1" ht="21" hidden="1" customHeight="1" outlineLevel="1" x14ac:dyDescent="0.15">
      <c r="A31" s="207" t="s">
        <v>68</v>
      </c>
      <c r="B31" s="208">
        <v>2</v>
      </c>
      <c r="C31" s="208">
        <v>979</v>
      </c>
      <c r="D31" s="208">
        <v>931</v>
      </c>
      <c r="E31" s="208">
        <v>516</v>
      </c>
      <c r="F31" s="208">
        <v>415</v>
      </c>
      <c r="G31" s="208">
        <v>339</v>
      </c>
      <c r="H31" s="208">
        <v>301</v>
      </c>
      <c r="I31" s="208">
        <v>291</v>
      </c>
      <c r="J31" s="208">
        <v>48</v>
      </c>
      <c r="K31" s="208">
        <v>28</v>
      </c>
      <c r="L31" s="208">
        <v>20</v>
      </c>
      <c r="M31" s="208">
        <v>6</v>
      </c>
      <c r="N31" s="208">
        <v>15</v>
      </c>
      <c r="O31" s="208">
        <v>17</v>
      </c>
      <c r="P31" s="208">
        <v>10</v>
      </c>
      <c r="Q31" s="208">
        <v>78</v>
      </c>
      <c r="R31" s="208">
        <v>63</v>
      </c>
      <c r="S31" s="209">
        <v>7</v>
      </c>
      <c r="T31" s="246">
        <v>7</v>
      </c>
      <c r="U31" s="209">
        <v>1</v>
      </c>
      <c r="V31" s="205"/>
      <c r="W31" s="206"/>
      <c r="X31" s="206"/>
      <c r="Y31" s="206"/>
      <c r="Z31" s="206"/>
    </row>
    <row r="32" spans="1:26" s="34" customFormat="1" ht="21" hidden="1" customHeight="1" outlineLevel="1" x14ac:dyDescent="0.15">
      <c r="A32" s="207" t="s">
        <v>69</v>
      </c>
      <c r="B32" s="208">
        <v>2</v>
      </c>
      <c r="C32" s="208">
        <v>1019</v>
      </c>
      <c r="D32" s="208">
        <v>962</v>
      </c>
      <c r="E32" s="208">
        <v>495</v>
      </c>
      <c r="F32" s="208">
        <v>467</v>
      </c>
      <c r="G32" s="208">
        <v>341</v>
      </c>
      <c r="H32" s="208">
        <v>324</v>
      </c>
      <c r="I32" s="208">
        <v>297</v>
      </c>
      <c r="J32" s="208">
        <v>57</v>
      </c>
      <c r="K32" s="208">
        <v>32</v>
      </c>
      <c r="L32" s="208">
        <v>25</v>
      </c>
      <c r="M32" s="208">
        <v>15</v>
      </c>
      <c r="N32" s="208">
        <v>10</v>
      </c>
      <c r="O32" s="208">
        <v>14</v>
      </c>
      <c r="P32" s="208">
        <v>18</v>
      </c>
      <c r="Q32" s="208">
        <v>78</v>
      </c>
      <c r="R32" s="208">
        <v>64</v>
      </c>
      <c r="S32" s="209">
        <v>6</v>
      </c>
      <c r="T32" s="246">
        <v>7</v>
      </c>
      <c r="U32" s="209">
        <v>1</v>
      </c>
      <c r="V32" s="205"/>
      <c r="W32" s="206"/>
      <c r="X32" s="206"/>
      <c r="Y32" s="206"/>
      <c r="Z32" s="206"/>
    </row>
    <row r="33" spans="1:26" s="34" customFormat="1" ht="21" hidden="1" customHeight="1" outlineLevel="1" x14ac:dyDescent="0.15">
      <c r="A33" s="207" t="s">
        <v>1030</v>
      </c>
      <c r="B33" s="208">
        <v>2</v>
      </c>
      <c r="C33" s="208">
        <v>1040</v>
      </c>
      <c r="D33" s="208">
        <v>994</v>
      </c>
      <c r="E33" s="208">
        <v>517</v>
      </c>
      <c r="F33" s="208">
        <v>477</v>
      </c>
      <c r="G33" s="208">
        <v>341</v>
      </c>
      <c r="H33" s="208">
        <v>337</v>
      </c>
      <c r="I33" s="208">
        <v>316</v>
      </c>
      <c r="J33" s="208">
        <v>46</v>
      </c>
      <c r="K33" s="208">
        <v>29</v>
      </c>
      <c r="L33" s="208">
        <v>17</v>
      </c>
      <c r="M33" s="208">
        <v>14</v>
      </c>
      <c r="N33" s="208">
        <v>13</v>
      </c>
      <c r="O33" s="208">
        <v>7</v>
      </c>
      <c r="P33" s="208">
        <v>12</v>
      </c>
      <c r="Q33" s="208">
        <v>79</v>
      </c>
      <c r="R33" s="208">
        <v>64</v>
      </c>
      <c r="S33" s="209">
        <v>6</v>
      </c>
      <c r="T33" s="246">
        <v>8</v>
      </c>
      <c r="U33" s="209">
        <v>1</v>
      </c>
      <c r="V33" s="205"/>
      <c r="W33" s="206"/>
      <c r="X33" s="206"/>
      <c r="Y33" s="206"/>
      <c r="Z33" s="206"/>
    </row>
    <row r="34" spans="1:26" s="34" customFormat="1" ht="21" hidden="1" customHeight="1" outlineLevel="1" x14ac:dyDescent="0.15">
      <c r="A34" s="207" t="s">
        <v>70</v>
      </c>
      <c r="B34" s="208">
        <v>2</v>
      </c>
      <c r="C34" s="208">
        <v>1029</v>
      </c>
      <c r="D34" s="208">
        <v>989</v>
      </c>
      <c r="E34" s="208">
        <v>510</v>
      </c>
      <c r="F34" s="208">
        <v>479</v>
      </c>
      <c r="G34" s="208">
        <v>328</v>
      </c>
      <c r="H34" s="208">
        <v>328</v>
      </c>
      <c r="I34" s="208">
        <v>333</v>
      </c>
      <c r="J34" s="208">
        <v>40</v>
      </c>
      <c r="K34" s="208">
        <v>26</v>
      </c>
      <c r="L34" s="208">
        <v>14</v>
      </c>
      <c r="M34" s="208">
        <v>8</v>
      </c>
      <c r="N34" s="208">
        <v>13</v>
      </c>
      <c r="O34" s="208">
        <v>14</v>
      </c>
      <c r="P34" s="208">
        <v>5</v>
      </c>
      <c r="Q34" s="208">
        <v>79</v>
      </c>
      <c r="R34" s="208">
        <v>64</v>
      </c>
      <c r="S34" s="209">
        <v>6</v>
      </c>
      <c r="T34" s="246">
        <v>8</v>
      </c>
      <c r="U34" s="209">
        <v>1</v>
      </c>
      <c r="V34" s="205"/>
      <c r="W34" s="206"/>
      <c r="X34" s="206"/>
      <c r="Y34" s="206"/>
      <c r="Z34" s="206"/>
    </row>
    <row r="35" spans="1:26" s="34" customFormat="1" ht="21" hidden="1" customHeight="1" outlineLevel="1" x14ac:dyDescent="0.15">
      <c r="A35" s="207" t="s">
        <v>71</v>
      </c>
      <c r="B35" s="208">
        <v>2</v>
      </c>
      <c r="C35" s="208">
        <v>1011</v>
      </c>
      <c r="D35" s="208">
        <v>965</v>
      </c>
      <c r="E35" s="208">
        <v>541</v>
      </c>
      <c r="F35" s="208">
        <v>424</v>
      </c>
      <c r="G35" s="208">
        <v>327</v>
      </c>
      <c r="H35" s="208">
        <v>322</v>
      </c>
      <c r="I35" s="208">
        <v>316</v>
      </c>
      <c r="J35" s="208">
        <v>46</v>
      </c>
      <c r="K35" s="208">
        <v>32</v>
      </c>
      <c r="L35" s="208">
        <v>14</v>
      </c>
      <c r="M35" s="208">
        <v>12</v>
      </c>
      <c r="N35" s="208">
        <v>7</v>
      </c>
      <c r="O35" s="208">
        <v>14</v>
      </c>
      <c r="P35" s="208">
        <v>13</v>
      </c>
      <c r="Q35" s="208">
        <v>78</v>
      </c>
      <c r="R35" s="208">
        <v>61</v>
      </c>
      <c r="S35" s="209">
        <v>7</v>
      </c>
      <c r="T35" s="246">
        <v>9</v>
      </c>
      <c r="U35" s="209">
        <v>1</v>
      </c>
      <c r="V35" s="205"/>
      <c r="W35" s="206"/>
      <c r="X35" s="206"/>
      <c r="Y35" s="206"/>
      <c r="Z35" s="206"/>
    </row>
    <row r="36" spans="1:26" s="34" customFormat="1" ht="21" hidden="1" customHeight="1" outlineLevel="1" x14ac:dyDescent="0.15">
      <c r="A36" s="207" t="s">
        <v>72</v>
      </c>
      <c r="B36" s="208">
        <v>2</v>
      </c>
      <c r="C36" s="208">
        <v>985</v>
      </c>
      <c r="D36" s="208">
        <v>945</v>
      </c>
      <c r="E36" s="208">
        <v>512</v>
      </c>
      <c r="F36" s="208">
        <v>433</v>
      </c>
      <c r="G36" s="208">
        <v>317</v>
      </c>
      <c r="H36" s="208">
        <v>309</v>
      </c>
      <c r="I36" s="208">
        <v>319</v>
      </c>
      <c r="J36" s="208">
        <v>40</v>
      </c>
      <c r="K36" s="208">
        <v>29</v>
      </c>
      <c r="L36" s="208">
        <v>11</v>
      </c>
      <c r="M36" s="208">
        <v>14</v>
      </c>
      <c r="N36" s="208">
        <v>6</v>
      </c>
      <c r="O36" s="208">
        <v>7</v>
      </c>
      <c r="P36" s="208">
        <v>13</v>
      </c>
      <c r="Q36" s="208">
        <v>75</v>
      </c>
      <c r="R36" s="208">
        <v>61</v>
      </c>
      <c r="S36" s="209">
        <v>6</v>
      </c>
      <c r="T36" s="246">
        <v>7</v>
      </c>
      <c r="U36" s="209">
        <v>1</v>
      </c>
      <c r="V36" s="205"/>
      <c r="W36" s="206"/>
      <c r="X36" s="206"/>
      <c r="Y36" s="206"/>
      <c r="Z36" s="206"/>
    </row>
    <row r="37" spans="1:26" s="34" customFormat="1" ht="21" hidden="1" customHeight="1" outlineLevel="1" x14ac:dyDescent="0.15">
      <c r="A37" s="207" t="s">
        <v>73</v>
      </c>
      <c r="B37" s="208">
        <v>2</v>
      </c>
      <c r="C37" s="208">
        <v>951</v>
      </c>
      <c r="D37" s="208">
        <v>917</v>
      </c>
      <c r="E37" s="208">
        <v>506</v>
      </c>
      <c r="F37" s="208">
        <v>411</v>
      </c>
      <c r="G37" s="208">
        <v>305</v>
      </c>
      <c r="H37" s="208">
        <v>305</v>
      </c>
      <c r="I37" s="208">
        <v>307</v>
      </c>
      <c r="J37" s="208">
        <v>34</v>
      </c>
      <c r="K37" s="208">
        <v>27</v>
      </c>
      <c r="L37" s="208">
        <v>7</v>
      </c>
      <c r="M37" s="208">
        <v>11</v>
      </c>
      <c r="N37" s="208">
        <v>10</v>
      </c>
      <c r="O37" s="208">
        <v>6</v>
      </c>
      <c r="P37" s="208">
        <v>7</v>
      </c>
      <c r="Q37" s="208">
        <v>75</v>
      </c>
      <c r="R37" s="208">
        <v>60</v>
      </c>
      <c r="S37" s="209">
        <v>7</v>
      </c>
      <c r="T37" s="246">
        <v>7</v>
      </c>
      <c r="U37" s="209">
        <v>1</v>
      </c>
      <c r="V37" s="205"/>
      <c r="W37" s="206"/>
      <c r="X37" s="206"/>
      <c r="Y37" s="206"/>
      <c r="Z37" s="206"/>
    </row>
    <row r="38" spans="1:26" s="34" customFormat="1" ht="21" hidden="1" customHeight="1" outlineLevel="1" x14ac:dyDescent="0.15">
      <c r="A38" s="207" t="s">
        <v>74</v>
      </c>
      <c r="B38" s="208">
        <v>2</v>
      </c>
      <c r="C38" s="208">
        <v>919</v>
      </c>
      <c r="D38" s="208">
        <v>882</v>
      </c>
      <c r="E38" s="208">
        <v>472</v>
      </c>
      <c r="F38" s="208">
        <v>410</v>
      </c>
      <c r="G38" s="208">
        <v>287</v>
      </c>
      <c r="H38" s="208">
        <v>294</v>
      </c>
      <c r="I38" s="208">
        <v>301</v>
      </c>
      <c r="J38" s="208">
        <v>37</v>
      </c>
      <c r="K38" s="208">
        <v>27</v>
      </c>
      <c r="L38" s="208">
        <v>10</v>
      </c>
      <c r="M38" s="208">
        <v>10</v>
      </c>
      <c r="N38" s="208">
        <v>10</v>
      </c>
      <c r="O38" s="208">
        <v>10</v>
      </c>
      <c r="P38" s="208">
        <v>7</v>
      </c>
      <c r="Q38" s="208">
        <v>76</v>
      </c>
      <c r="R38" s="208">
        <v>60</v>
      </c>
      <c r="S38" s="209">
        <v>8</v>
      </c>
      <c r="T38" s="246">
        <v>7</v>
      </c>
      <c r="U38" s="209">
        <v>1</v>
      </c>
      <c r="V38" s="205"/>
      <c r="W38" s="206"/>
      <c r="X38" s="206"/>
      <c r="Y38" s="206"/>
      <c r="Z38" s="206"/>
    </row>
    <row r="39" spans="1:26" s="34" customFormat="1" ht="21" hidden="1" customHeight="1" outlineLevel="1" x14ac:dyDescent="0.15">
      <c r="A39" s="207" t="s">
        <v>75</v>
      </c>
      <c r="B39" s="208">
        <v>2</v>
      </c>
      <c r="C39" s="208">
        <v>874</v>
      </c>
      <c r="D39" s="208">
        <v>838</v>
      </c>
      <c r="E39" s="208">
        <v>462</v>
      </c>
      <c r="F39" s="208">
        <v>376</v>
      </c>
      <c r="G39" s="208">
        <v>277</v>
      </c>
      <c r="H39" s="208">
        <v>271</v>
      </c>
      <c r="I39" s="208">
        <v>290</v>
      </c>
      <c r="J39" s="208">
        <v>36</v>
      </c>
      <c r="K39" s="208">
        <v>24</v>
      </c>
      <c r="L39" s="208">
        <v>12</v>
      </c>
      <c r="M39" s="208">
        <v>5</v>
      </c>
      <c r="N39" s="208">
        <v>13</v>
      </c>
      <c r="O39" s="208">
        <v>9</v>
      </c>
      <c r="P39" s="208">
        <v>9</v>
      </c>
      <c r="Q39" s="208">
        <v>74</v>
      </c>
      <c r="R39" s="208">
        <v>58</v>
      </c>
      <c r="S39" s="209">
        <v>8</v>
      </c>
      <c r="T39" s="246">
        <v>7</v>
      </c>
      <c r="U39" s="209">
        <v>1</v>
      </c>
      <c r="V39" s="205"/>
      <c r="W39" s="206"/>
      <c r="X39" s="206"/>
      <c r="Y39" s="206"/>
      <c r="Z39" s="206"/>
    </row>
    <row r="40" spans="1:26" s="34" customFormat="1" ht="21" hidden="1" customHeight="1" outlineLevel="1" x14ac:dyDescent="0.15">
      <c r="A40" s="207" t="s">
        <v>76</v>
      </c>
      <c r="B40" s="208">
        <v>2</v>
      </c>
      <c r="C40" s="208">
        <v>808</v>
      </c>
      <c r="D40" s="208">
        <v>783</v>
      </c>
      <c r="E40" s="208">
        <v>426</v>
      </c>
      <c r="F40" s="208">
        <v>357</v>
      </c>
      <c r="G40" s="208">
        <v>252</v>
      </c>
      <c r="H40" s="208">
        <v>264</v>
      </c>
      <c r="I40" s="208">
        <v>267</v>
      </c>
      <c r="J40" s="208">
        <v>25</v>
      </c>
      <c r="K40" s="208">
        <v>17</v>
      </c>
      <c r="L40" s="208">
        <v>8</v>
      </c>
      <c r="M40" s="208">
        <v>2</v>
      </c>
      <c r="N40" s="208">
        <v>4</v>
      </c>
      <c r="O40" s="208">
        <v>10</v>
      </c>
      <c r="P40" s="208">
        <v>9</v>
      </c>
      <c r="Q40" s="208">
        <v>77</v>
      </c>
      <c r="R40" s="208">
        <v>58</v>
      </c>
      <c r="S40" s="209">
        <v>10</v>
      </c>
      <c r="T40" s="246">
        <v>8</v>
      </c>
      <c r="U40" s="209">
        <v>1</v>
      </c>
      <c r="V40" s="205"/>
      <c r="W40" s="206"/>
      <c r="X40" s="206"/>
      <c r="Y40" s="206"/>
      <c r="Z40" s="206"/>
    </row>
    <row r="41" spans="1:26" s="34" customFormat="1" ht="21" hidden="1" customHeight="1" outlineLevel="1" x14ac:dyDescent="0.15">
      <c r="A41" s="201" t="s">
        <v>1031</v>
      </c>
      <c r="B41" s="202">
        <v>2</v>
      </c>
      <c r="C41" s="202">
        <v>779</v>
      </c>
      <c r="D41" s="202">
        <v>764</v>
      </c>
      <c r="E41" s="202">
        <v>415</v>
      </c>
      <c r="F41" s="202">
        <v>349</v>
      </c>
      <c r="G41" s="202">
        <v>258</v>
      </c>
      <c r="H41" s="202">
        <v>247</v>
      </c>
      <c r="I41" s="202">
        <v>259</v>
      </c>
      <c r="J41" s="202">
        <v>15</v>
      </c>
      <c r="K41" s="202">
        <v>9</v>
      </c>
      <c r="L41" s="202">
        <v>6</v>
      </c>
      <c r="M41" s="182" t="s">
        <v>50</v>
      </c>
      <c r="N41" s="202">
        <v>4</v>
      </c>
      <c r="O41" s="202">
        <v>2</v>
      </c>
      <c r="P41" s="202">
        <v>9</v>
      </c>
      <c r="Q41" s="202">
        <v>75</v>
      </c>
      <c r="R41" s="202">
        <v>58</v>
      </c>
      <c r="S41" s="203">
        <v>10</v>
      </c>
      <c r="T41" s="204">
        <v>6</v>
      </c>
      <c r="U41" s="203">
        <v>1</v>
      </c>
      <c r="V41" s="205"/>
      <c r="W41" s="206"/>
      <c r="X41" s="206"/>
      <c r="Y41" s="206"/>
      <c r="Z41" s="206"/>
    </row>
    <row r="42" spans="1:26" s="34" customFormat="1" ht="21" hidden="1" customHeight="1" outlineLevel="1" x14ac:dyDescent="0.15">
      <c r="A42" s="207" t="s">
        <v>77</v>
      </c>
      <c r="B42" s="208">
        <v>2</v>
      </c>
      <c r="C42" s="208">
        <v>768</v>
      </c>
      <c r="D42" s="208">
        <v>762</v>
      </c>
      <c r="E42" s="208">
        <v>426</v>
      </c>
      <c r="F42" s="208">
        <v>336</v>
      </c>
      <c r="G42" s="208">
        <v>269</v>
      </c>
      <c r="H42" s="208">
        <v>248</v>
      </c>
      <c r="I42" s="208">
        <v>245</v>
      </c>
      <c r="J42" s="208">
        <v>6</v>
      </c>
      <c r="K42" s="208">
        <v>4</v>
      </c>
      <c r="L42" s="208">
        <v>2</v>
      </c>
      <c r="M42" s="185" t="s">
        <v>50</v>
      </c>
      <c r="N42" s="185" t="s">
        <v>50</v>
      </c>
      <c r="O42" s="208">
        <v>4</v>
      </c>
      <c r="P42" s="208">
        <v>2</v>
      </c>
      <c r="Q42" s="208">
        <v>69</v>
      </c>
      <c r="R42" s="208">
        <v>50</v>
      </c>
      <c r="S42" s="209">
        <v>13</v>
      </c>
      <c r="T42" s="246">
        <v>5</v>
      </c>
      <c r="U42" s="209">
        <v>1</v>
      </c>
      <c r="V42" s="205"/>
      <c r="W42" s="206"/>
      <c r="X42" s="206"/>
      <c r="Y42" s="206"/>
      <c r="Z42" s="206"/>
    </row>
    <row r="43" spans="1:26" s="34" customFormat="1" ht="21" hidden="1" customHeight="1" outlineLevel="1" x14ac:dyDescent="0.15">
      <c r="A43" s="207" t="s">
        <v>78</v>
      </c>
      <c r="B43" s="208">
        <v>2</v>
      </c>
      <c r="C43" s="208">
        <v>760</v>
      </c>
      <c r="D43" s="208">
        <v>757</v>
      </c>
      <c r="E43" s="208">
        <v>439</v>
      </c>
      <c r="F43" s="208">
        <v>318</v>
      </c>
      <c r="G43" s="208">
        <v>274</v>
      </c>
      <c r="H43" s="208">
        <v>243</v>
      </c>
      <c r="I43" s="208">
        <v>240</v>
      </c>
      <c r="J43" s="208">
        <v>3</v>
      </c>
      <c r="K43" s="208">
        <v>2</v>
      </c>
      <c r="L43" s="208">
        <v>1</v>
      </c>
      <c r="M43" s="185" t="s">
        <v>50</v>
      </c>
      <c r="N43" s="185" t="s">
        <v>50</v>
      </c>
      <c r="O43" s="185" t="s">
        <v>50</v>
      </c>
      <c r="P43" s="208">
        <v>3</v>
      </c>
      <c r="Q43" s="208">
        <v>68</v>
      </c>
      <c r="R43" s="208">
        <v>50</v>
      </c>
      <c r="S43" s="209">
        <v>14</v>
      </c>
      <c r="T43" s="246">
        <v>4</v>
      </c>
      <c r="U43" s="186" t="s">
        <v>35</v>
      </c>
      <c r="V43" s="205"/>
      <c r="W43" s="206"/>
      <c r="X43" s="206"/>
      <c r="Y43" s="206"/>
      <c r="Z43" s="206"/>
    </row>
    <row r="44" spans="1:26" s="34" customFormat="1" ht="21" hidden="1" customHeight="1" outlineLevel="1" x14ac:dyDescent="0.15">
      <c r="A44" s="207" t="s">
        <v>79</v>
      </c>
      <c r="B44" s="208">
        <v>2</v>
      </c>
      <c r="C44" s="208">
        <v>701</v>
      </c>
      <c r="D44" s="208">
        <v>701</v>
      </c>
      <c r="E44" s="208">
        <v>410</v>
      </c>
      <c r="F44" s="208">
        <v>291</v>
      </c>
      <c r="G44" s="208">
        <v>225</v>
      </c>
      <c r="H44" s="208">
        <v>250</v>
      </c>
      <c r="I44" s="208">
        <v>226</v>
      </c>
      <c r="J44" s="185" t="s">
        <v>50</v>
      </c>
      <c r="K44" s="185" t="s">
        <v>50</v>
      </c>
      <c r="L44" s="185" t="s">
        <v>50</v>
      </c>
      <c r="M44" s="185" t="s">
        <v>50</v>
      </c>
      <c r="N44" s="185" t="s">
        <v>50</v>
      </c>
      <c r="O44" s="185" t="s">
        <v>50</v>
      </c>
      <c r="P44" s="185" t="s">
        <v>50</v>
      </c>
      <c r="Q44" s="208">
        <v>62</v>
      </c>
      <c r="R44" s="208">
        <v>49</v>
      </c>
      <c r="S44" s="209">
        <v>13</v>
      </c>
      <c r="T44" s="210" t="s">
        <v>35</v>
      </c>
      <c r="U44" s="186" t="s">
        <v>35</v>
      </c>
      <c r="V44" s="205"/>
      <c r="W44" s="206"/>
      <c r="X44" s="206"/>
      <c r="Y44" s="206"/>
      <c r="Z44" s="206"/>
    </row>
    <row r="45" spans="1:26" s="34" customFormat="1" ht="21" hidden="1" customHeight="1" outlineLevel="1" x14ac:dyDescent="0.15">
      <c r="A45" s="211" t="s">
        <v>80</v>
      </c>
      <c r="B45" s="212">
        <v>2</v>
      </c>
      <c r="C45" s="212">
        <v>681</v>
      </c>
      <c r="D45" s="212">
        <v>681</v>
      </c>
      <c r="E45" s="212">
        <v>400</v>
      </c>
      <c r="F45" s="212">
        <v>281</v>
      </c>
      <c r="G45" s="212">
        <v>223</v>
      </c>
      <c r="H45" s="212">
        <v>214</v>
      </c>
      <c r="I45" s="212">
        <v>244</v>
      </c>
      <c r="J45" s="213" t="s">
        <v>50</v>
      </c>
      <c r="K45" s="213" t="s">
        <v>50</v>
      </c>
      <c r="L45" s="213" t="s">
        <v>50</v>
      </c>
      <c r="M45" s="213" t="s">
        <v>50</v>
      </c>
      <c r="N45" s="213" t="s">
        <v>50</v>
      </c>
      <c r="O45" s="213" t="s">
        <v>50</v>
      </c>
      <c r="P45" s="213" t="s">
        <v>50</v>
      </c>
      <c r="Q45" s="212">
        <v>60</v>
      </c>
      <c r="R45" s="212">
        <v>46</v>
      </c>
      <c r="S45" s="214">
        <v>14</v>
      </c>
      <c r="T45" s="215" t="s">
        <v>35</v>
      </c>
      <c r="U45" s="216" t="s">
        <v>35</v>
      </c>
      <c r="V45" s="205"/>
      <c r="W45" s="206"/>
      <c r="X45" s="206"/>
      <c r="Y45" s="206"/>
      <c r="Z45" s="206"/>
    </row>
    <row r="46" spans="1:26" s="34" customFormat="1" ht="15" hidden="1" customHeight="1" outlineLevel="1" x14ac:dyDescent="0.15">
      <c r="A46" s="201" t="s">
        <v>735</v>
      </c>
      <c r="B46" s="202">
        <v>2</v>
      </c>
      <c r="C46" s="202">
        <v>619</v>
      </c>
      <c r="D46" s="202">
        <v>619</v>
      </c>
      <c r="E46" s="202">
        <v>353</v>
      </c>
      <c r="F46" s="202">
        <v>266</v>
      </c>
      <c r="G46" s="202">
        <v>222</v>
      </c>
      <c r="H46" s="202">
        <v>197</v>
      </c>
      <c r="I46" s="202">
        <v>200</v>
      </c>
      <c r="J46" s="182" t="s">
        <v>50</v>
      </c>
      <c r="K46" s="182" t="s">
        <v>50</v>
      </c>
      <c r="L46" s="182" t="s">
        <v>50</v>
      </c>
      <c r="M46" s="182" t="s">
        <v>50</v>
      </c>
      <c r="N46" s="182" t="s">
        <v>50</v>
      </c>
      <c r="O46" s="182" t="s">
        <v>50</v>
      </c>
      <c r="P46" s="182" t="s">
        <v>50</v>
      </c>
      <c r="Q46" s="202">
        <v>54</v>
      </c>
      <c r="R46" s="202">
        <v>40</v>
      </c>
      <c r="S46" s="203">
        <v>14</v>
      </c>
      <c r="T46" s="217" t="s">
        <v>35</v>
      </c>
      <c r="U46" s="183" t="s">
        <v>35</v>
      </c>
      <c r="V46" s="205"/>
      <c r="W46" s="206"/>
      <c r="X46" s="206"/>
      <c r="Y46" s="206"/>
      <c r="Z46" s="206"/>
    </row>
    <row r="47" spans="1:26" ht="21" hidden="1" customHeight="1" outlineLevel="1" x14ac:dyDescent="0.15">
      <c r="A47" s="207" t="s">
        <v>266</v>
      </c>
      <c r="B47" s="208">
        <v>2</v>
      </c>
      <c r="C47" s="208">
        <v>616</v>
      </c>
      <c r="D47" s="208">
        <v>616</v>
      </c>
      <c r="E47" s="208">
        <v>346</v>
      </c>
      <c r="F47" s="208">
        <v>270</v>
      </c>
      <c r="G47" s="208">
        <v>211</v>
      </c>
      <c r="H47" s="208">
        <v>212</v>
      </c>
      <c r="I47" s="208">
        <v>193</v>
      </c>
      <c r="J47" s="185" t="s">
        <v>50</v>
      </c>
      <c r="K47" s="185" t="s">
        <v>50</v>
      </c>
      <c r="L47" s="185" t="s">
        <v>50</v>
      </c>
      <c r="M47" s="185" t="s">
        <v>50</v>
      </c>
      <c r="N47" s="185" t="s">
        <v>50</v>
      </c>
      <c r="O47" s="185" t="s">
        <v>50</v>
      </c>
      <c r="P47" s="185" t="s">
        <v>50</v>
      </c>
      <c r="Q47" s="208">
        <v>60</v>
      </c>
      <c r="R47" s="208">
        <v>43</v>
      </c>
      <c r="S47" s="209">
        <v>17</v>
      </c>
      <c r="T47" s="210" t="s">
        <v>35</v>
      </c>
      <c r="U47" s="186" t="s">
        <v>35</v>
      </c>
      <c r="V47" s="205"/>
      <c r="W47" s="206"/>
      <c r="X47" s="206"/>
      <c r="Y47" s="206"/>
      <c r="Z47" s="206"/>
    </row>
    <row r="48" spans="1:26" ht="21" hidden="1" customHeight="1" outlineLevel="1" x14ac:dyDescent="0.15">
      <c r="A48" s="207" t="s">
        <v>288</v>
      </c>
      <c r="B48" s="208">
        <v>2</v>
      </c>
      <c r="C48" s="208">
        <v>605</v>
      </c>
      <c r="D48" s="208">
        <v>605</v>
      </c>
      <c r="E48" s="208">
        <v>358</v>
      </c>
      <c r="F48" s="208">
        <v>247</v>
      </c>
      <c r="G48" s="208">
        <v>198</v>
      </c>
      <c r="H48" s="208">
        <v>196</v>
      </c>
      <c r="I48" s="208">
        <v>211</v>
      </c>
      <c r="J48" s="185" t="s">
        <v>50</v>
      </c>
      <c r="K48" s="185" t="s">
        <v>50</v>
      </c>
      <c r="L48" s="185" t="s">
        <v>50</v>
      </c>
      <c r="M48" s="185" t="s">
        <v>50</v>
      </c>
      <c r="N48" s="185" t="s">
        <v>50</v>
      </c>
      <c r="O48" s="185" t="s">
        <v>50</v>
      </c>
      <c r="P48" s="185" t="s">
        <v>50</v>
      </c>
      <c r="Q48" s="208">
        <v>56</v>
      </c>
      <c r="R48" s="208">
        <v>41</v>
      </c>
      <c r="S48" s="209">
        <v>15</v>
      </c>
      <c r="T48" s="210" t="s">
        <v>35</v>
      </c>
      <c r="U48" s="186" t="s">
        <v>35</v>
      </c>
      <c r="V48" s="205"/>
      <c r="W48" s="206"/>
      <c r="X48" s="206"/>
      <c r="Y48" s="206"/>
      <c r="Z48" s="206"/>
    </row>
    <row r="49" spans="1:26" ht="21" hidden="1" customHeight="1" outlineLevel="1" x14ac:dyDescent="0.15">
      <c r="A49" s="207" t="s">
        <v>289</v>
      </c>
      <c r="B49" s="208">
        <v>2</v>
      </c>
      <c r="C49" s="208">
        <v>543</v>
      </c>
      <c r="D49" s="208">
        <v>543</v>
      </c>
      <c r="E49" s="208">
        <v>320</v>
      </c>
      <c r="F49" s="208">
        <v>223</v>
      </c>
      <c r="G49" s="208">
        <v>166</v>
      </c>
      <c r="H49" s="208">
        <v>187</v>
      </c>
      <c r="I49" s="208">
        <v>190</v>
      </c>
      <c r="J49" s="185" t="s">
        <v>50</v>
      </c>
      <c r="K49" s="185" t="s">
        <v>50</v>
      </c>
      <c r="L49" s="185" t="s">
        <v>50</v>
      </c>
      <c r="M49" s="185" t="s">
        <v>50</v>
      </c>
      <c r="N49" s="185" t="s">
        <v>50</v>
      </c>
      <c r="O49" s="185" t="s">
        <v>50</v>
      </c>
      <c r="P49" s="185" t="s">
        <v>50</v>
      </c>
      <c r="Q49" s="208">
        <v>56</v>
      </c>
      <c r="R49" s="208">
        <v>38</v>
      </c>
      <c r="S49" s="209">
        <v>18</v>
      </c>
      <c r="T49" s="210" t="s">
        <v>35</v>
      </c>
      <c r="U49" s="186" t="s">
        <v>35</v>
      </c>
      <c r="V49" s="205"/>
      <c r="W49" s="206"/>
      <c r="X49" s="206"/>
      <c r="Y49" s="206"/>
      <c r="Z49" s="206"/>
    </row>
    <row r="50" spans="1:26" ht="21" hidden="1" customHeight="1" outlineLevel="1" x14ac:dyDescent="0.15">
      <c r="A50" s="211" t="s">
        <v>290</v>
      </c>
      <c r="B50" s="212">
        <v>2</v>
      </c>
      <c r="C50" s="212">
        <v>501</v>
      </c>
      <c r="D50" s="212">
        <v>501</v>
      </c>
      <c r="E50" s="212">
        <v>298</v>
      </c>
      <c r="F50" s="212">
        <v>203</v>
      </c>
      <c r="G50" s="212">
        <v>162</v>
      </c>
      <c r="H50" s="212">
        <v>158</v>
      </c>
      <c r="I50" s="212">
        <v>181</v>
      </c>
      <c r="J50" s="213" t="s">
        <v>50</v>
      </c>
      <c r="K50" s="213" t="s">
        <v>50</v>
      </c>
      <c r="L50" s="213" t="s">
        <v>50</v>
      </c>
      <c r="M50" s="213" t="s">
        <v>50</v>
      </c>
      <c r="N50" s="213" t="s">
        <v>50</v>
      </c>
      <c r="O50" s="213" t="s">
        <v>50</v>
      </c>
      <c r="P50" s="213" t="s">
        <v>50</v>
      </c>
      <c r="Q50" s="212">
        <v>51</v>
      </c>
      <c r="R50" s="212">
        <v>36</v>
      </c>
      <c r="S50" s="214">
        <v>15</v>
      </c>
      <c r="T50" s="210" t="s">
        <v>35</v>
      </c>
      <c r="U50" s="186" t="s">
        <v>35</v>
      </c>
      <c r="V50" s="205"/>
      <c r="W50" s="206"/>
      <c r="X50" s="206"/>
      <c r="Y50" s="206"/>
      <c r="Z50" s="206"/>
    </row>
    <row r="51" spans="1:26" s="34" customFormat="1" ht="21" customHeight="1" collapsed="1" x14ac:dyDescent="0.15">
      <c r="A51" s="201" t="s">
        <v>624</v>
      </c>
      <c r="B51" s="202">
        <v>2</v>
      </c>
      <c r="C51" s="202">
        <v>466</v>
      </c>
      <c r="D51" s="202">
        <v>466</v>
      </c>
      <c r="E51" s="202">
        <v>263</v>
      </c>
      <c r="F51" s="202">
        <v>203</v>
      </c>
      <c r="G51" s="202">
        <v>158</v>
      </c>
      <c r="H51" s="202">
        <v>152</v>
      </c>
      <c r="I51" s="202">
        <v>156</v>
      </c>
      <c r="J51" s="182" t="s">
        <v>1032</v>
      </c>
      <c r="K51" s="182" t="s">
        <v>50</v>
      </c>
      <c r="L51" s="182" t="s">
        <v>50</v>
      </c>
      <c r="M51" s="182" t="s">
        <v>50</v>
      </c>
      <c r="N51" s="182" t="s">
        <v>50</v>
      </c>
      <c r="O51" s="182" t="s">
        <v>50</v>
      </c>
      <c r="P51" s="182" t="s">
        <v>50</v>
      </c>
      <c r="Q51" s="202">
        <v>51</v>
      </c>
      <c r="R51" s="202">
        <v>39</v>
      </c>
      <c r="S51" s="203">
        <v>12</v>
      </c>
      <c r="T51" s="210" t="s">
        <v>35</v>
      </c>
      <c r="U51" s="186" t="s">
        <v>35</v>
      </c>
      <c r="V51" s="205"/>
      <c r="W51" s="206"/>
      <c r="X51" s="206"/>
      <c r="Y51" s="206"/>
      <c r="Z51" s="206"/>
    </row>
    <row r="52" spans="1:26" ht="21" customHeight="1" x14ac:dyDescent="0.15">
      <c r="A52" s="207" t="s">
        <v>430</v>
      </c>
      <c r="B52" s="208">
        <v>2</v>
      </c>
      <c r="C52" s="208">
        <v>462</v>
      </c>
      <c r="D52" s="208">
        <v>462</v>
      </c>
      <c r="E52" s="208">
        <v>252</v>
      </c>
      <c r="F52" s="208">
        <v>210</v>
      </c>
      <c r="G52" s="208">
        <v>159</v>
      </c>
      <c r="H52" s="208">
        <v>153</v>
      </c>
      <c r="I52" s="208">
        <v>150</v>
      </c>
      <c r="J52" s="185" t="s">
        <v>1032</v>
      </c>
      <c r="K52" s="185" t="s">
        <v>50</v>
      </c>
      <c r="L52" s="185" t="s">
        <v>50</v>
      </c>
      <c r="M52" s="185" t="s">
        <v>50</v>
      </c>
      <c r="N52" s="185" t="s">
        <v>50</v>
      </c>
      <c r="O52" s="185" t="s">
        <v>50</v>
      </c>
      <c r="P52" s="185" t="s">
        <v>50</v>
      </c>
      <c r="Q52" s="208">
        <v>67</v>
      </c>
      <c r="R52" s="208">
        <v>51</v>
      </c>
      <c r="S52" s="209">
        <v>16</v>
      </c>
      <c r="T52" s="210" t="s">
        <v>35</v>
      </c>
      <c r="U52" s="186" t="s">
        <v>35</v>
      </c>
      <c r="V52" s="205"/>
      <c r="W52" s="206"/>
      <c r="X52" s="206"/>
      <c r="Y52" s="206"/>
      <c r="Z52" s="206"/>
    </row>
    <row r="53" spans="1:26" ht="21" customHeight="1" x14ac:dyDescent="0.15">
      <c r="A53" s="207" t="s">
        <v>431</v>
      </c>
      <c r="B53" s="208">
        <v>2</v>
      </c>
      <c r="C53" s="208">
        <v>443</v>
      </c>
      <c r="D53" s="208">
        <v>443</v>
      </c>
      <c r="E53" s="208">
        <v>233</v>
      </c>
      <c r="F53" s="208">
        <v>210</v>
      </c>
      <c r="G53" s="208">
        <v>140</v>
      </c>
      <c r="H53" s="208">
        <v>153</v>
      </c>
      <c r="I53" s="208">
        <v>150</v>
      </c>
      <c r="J53" s="185" t="s">
        <v>1032</v>
      </c>
      <c r="K53" s="185" t="s">
        <v>50</v>
      </c>
      <c r="L53" s="185" t="s">
        <v>50</v>
      </c>
      <c r="M53" s="185" t="s">
        <v>50</v>
      </c>
      <c r="N53" s="185" t="s">
        <v>50</v>
      </c>
      <c r="O53" s="185" t="s">
        <v>50</v>
      </c>
      <c r="P53" s="185" t="s">
        <v>50</v>
      </c>
      <c r="Q53" s="208">
        <v>74</v>
      </c>
      <c r="R53" s="208">
        <v>56</v>
      </c>
      <c r="S53" s="209">
        <v>18</v>
      </c>
      <c r="T53" s="210" t="s">
        <v>35</v>
      </c>
      <c r="U53" s="186" t="s">
        <v>35</v>
      </c>
      <c r="V53" s="205"/>
      <c r="W53" s="206"/>
      <c r="X53" s="206"/>
      <c r="Y53" s="206"/>
      <c r="Z53" s="206"/>
    </row>
    <row r="54" spans="1:26" ht="21" customHeight="1" x14ac:dyDescent="0.15">
      <c r="A54" s="207" t="s">
        <v>432</v>
      </c>
      <c r="B54" s="208">
        <v>2</v>
      </c>
      <c r="C54" s="208">
        <v>413</v>
      </c>
      <c r="D54" s="208">
        <v>413</v>
      </c>
      <c r="E54" s="208">
        <v>213</v>
      </c>
      <c r="F54" s="208">
        <v>200</v>
      </c>
      <c r="G54" s="208">
        <v>122</v>
      </c>
      <c r="H54" s="208">
        <v>137</v>
      </c>
      <c r="I54" s="208">
        <v>154</v>
      </c>
      <c r="J54" s="185" t="s">
        <v>1032</v>
      </c>
      <c r="K54" s="185" t="s">
        <v>50</v>
      </c>
      <c r="L54" s="185" t="s">
        <v>50</v>
      </c>
      <c r="M54" s="185" t="s">
        <v>50</v>
      </c>
      <c r="N54" s="185" t="s">
        <v>50</v>
      </c>
      <c r="O54" s="185" t="s">
        <v>50</v>
      </c>
      <c r="P54" s="185" t="s">
        <v>50</v>
      </c>
      <c r="Q54" s="208">
        <v>70</v>
      </c>
      <c r="R54" s="208">
        <v>55</v>
      </c>
      <c r="S54" s="209">
        <v>15</v>
      </c>
      <c r="T54" s="210" t="s">
        <v>35</v>
      </c>
      <c r="U54" s="186" t="s">
        <v>35</v>
      </c>
      <c r="V54" s="205"/>
      <c r="W54" s="206"/>
      <c r="X54" s="206"/>
      <c r="Y54" s="206"/>
      <c r="Z54" s="206"/>
    </row>
    <row r="55" spans="1:26" ht="21" customHeight="1" x14ac:dyDescent="0.15">
      <c r="A55" s="207" t="s">
        <v>433</v>
      </c>
      <c r="B55" s="208">
        <v>1</v>
      </c>
      <c r="C55" s="208">
        <v>400</v>
      </c>
      <c r="D55" s="208">
        <v>400</v>
      </c>
      <c r="E55" s="208">
        <v>201</v>
      </c>
      <c r="F55" s="208">
        <v>199</v>
      </c>
      <c r="G55" s="208">
        <v>147</v>
      </c>
      <c r="H55" s="208">
        <v>116</v>
      </c>
      <c r="I55" s="208">
        <v>137</v>
      </c>
      <c r="J55" s="185" t="s">
        <v>1032</v>
      </c>
      <c r="K55" s="185" t="s">
        <v>50</v>
      </c>
      <c r="L55" s="185" t="s">
        <v>50</v>
      </c>
      <c r="M55" s="185" t="s">
        <v>50</v>
      </c>
      <c r="N55" s="185" t="s">
        <v>50</v>
      </c>
      <c r="O55" s="185" t="s">
        <v>50</v>
      </c>
      <c r="P55" s="185" t="s">
        <v>50</v>
      </c>
      <c r="Q55" s="208">
        <v>56</v>
      </c>
      <c r="R55" s="208">
        <v>47</v>
      </c>
      <c r="S55" s="209">
        <v>9</v>
      </c>
      <c r="T55" s="210" t="s">
        <v>35</v>
      </c>
      <c r="U55" s="186" t="s">
        <v>35</v>
      </c>
      <c r="V55" s="205"/>
      <c r="W55" s="206"/>
      <c r="X55" s="206"/>
      <c r="Y55" s="206"/>
      <c r="Z55" s="206"/>
    </row>
    <row r="56" spans="1:26" ht="21" customHeight="1" x14ac:dyDescent="0.15">
      <c r="A56" s="207" t="s">
        <v>434</v>
      </c>
      <c r="B56" s="208">
        <v>1</v>
      </c>
      <c r="C56" s="208">
        <v>357</v>
      </c>
      <c r="D56" s="208">
        <v>357</v>
      </c>
      <c r="E56" s="208">
        <v>183</v>
      </c>
      <c r="F56" s="208">
        <v>174</v>
      </c>
      <c r="G56" s="208">
        <v>102</v>
      </c>
      <c r="H56" s="208">
        <v>140</v>
      </c>
      <c r="I56" s="208">
        <v>115</v>
      </c>
      <c r="J56" s="185" t="s">
        <v>50</v>
      </c>
      <c r="K56" s="185" t="s">
        <v>50</v>
      </c>
      <c r="L56" s="185" t="s">
        <v>50</v>
      </c>
      <c r="M56" s="185" t="s">
        <v>50</v>
      </c>
      <c r="N56" s="185" t="s">
        <v>50</v>
      </c>
      <c r="O56" s="185" t="s">
        <v>50</v>
      </c>
      <c r="P56" s="185" t="s">
        <v>50</v>
      </c>
      <c r="Q56" s="208">
        <v>53</v>
      </c>
      <c r="R56" s="208">
        <v>43</v>
      </c>
      <c r="S56" s="209">
        <v>10</v>
      </c>
      <c r="T56" s="210" t="s">
        <v>35</v>
      </c>
      <c r="U56" s="186" t="s">
        <v>35</v>
      </c>
      <c r="V56" s="205"/>
      <c r="W56" s="206"/>
      <c r="X56" s="206"/>
      <c r="Y56" s="206"/>
      <c r="Z56" s="206"/>
    </row>
    <row r="57" spans="1:26" ht="21" customHeight="1" x14ac:dyDescent="0.15">
      <c r="A57" s="207" t="s">
        <v>736</v>
      </c>
      <c r="B57" s="208">
        <v>1</v>
      </c>
      <c r="C57" s="208">
        <v>388</v>
      </c>
      <c r="D57" s="208">
        <v>388</v>
      </c>
      <c r="E57" s="208">
        <v>205</v>
      </c>
      <c r="F57" s="208">
        <v>183</v>
      </c>
      <c r="G57" s="208">
        <v>154</v>
      </c>
      <c r="H57" s="208">
        <v>98</v>
      </c>
      <c r="I57" s="208">
        <v>136</v>
      </c>
      <c r="J57" s="185" t="s">
        <v>50</v>
      </c>
      <c r="K57" s="185" t="s">
        <v>50</v>
      </c>
      <c r="L57" s="185" t="s">
        <v>50</v>
      </c>
      <c r="M57" s="185" t="s">
        <v>50</v>
      </c>
      <c r="N57" s="185" t="s">
        <v>50</v>
      </c>
      <c r="O57" s="185" t="s">
        <v>50</v>
      </c>
      <c r="P57" s="185" t="s">
        <v>50</v>
      </c>
      <c r="Q57" s="208">
        <v>42</v>
      </c>
      <c r="R57" s="208">
        <v>35</v>
      </c>
      <c r="S57" s="209">
        <v>7</v>
      </c>
      <c r="T57" s="210" t="s">
        <v>35</v>
      </c>
      <c r="U57" s="186" t="s">
        <v>35</v>
      </c>
      <c r="V57" s="205"/>
      <c r="W57" s="206"/>
      <c r="X57" s="206"/>
      <c r="Y57" s="206"/>
      <c r="Z57" s="206"/>
    </row>
    <row r="58" spans="1:26" ht="21" customHeight="1" x14ac:dyDescent="0.15">
      <c r="A58" s="207" t="s">
        <v>737</v>
      </c>
      <c r="B58" s="212">
        <v>1</v>
      </c>
      <c r="C58" s="212">
        <v>373</v>
      </c>
      <c r="D58" s="212">
        <v>373</v>
      </c>
      <c r="E58" s="212">
        <v>201</v>
      </c>
      <c r="F58" s="212">
        <v>172</v>
      </c>
      <c r="G58" s="212">
        <v>124</v>
      </c>
      <c r="H58" s="212">
        <v>151</v>
      </c>
      <c r="I58" s="212">
        <v>98</v>
      </c>
      <c r="J58" s="185" t="s">
        <v>50</v>
      </c>
      <c r="K58" s="185" t="s">
        <v>50</v>
      </c>
      <c r="L58" s="185" t="s">
        <v>50</v>
      </c>
      <c r="M58" s="185" t="s">
        <v>50</v>
      </c>
      <c r="N58" s="185" t="s">
        <v>50</v>
      </c>
      <c r="O58" s="185" t="s">
        <v>50</v>
      </c>
      <c r="P58" s="185" t="s">
        <v>50</v>
      </c>
      <c r="Q58" s="212">
        <v>41</v>
      </c>
      <c r="R58" s="212">
        <v>34</v>
      </c>
      <c r="S58" s="209">
        <v>7</v>
      </c>
      <c r="T58" s="210" t="s">
        <v>35</v>
      </c>
      <c r="U58" s="186" t="s">
        <v>35</v>
      </c>
      <c r="V58" s="205"/>
      <c r="W58" s="206"/>
      <c r="X58" s="206"/>
      <c r="Y58" s="206"/>
      <c r="Z58" s="206"/>
    </row>
    <row r="59" spans="1:26" ht="21" customHeight="1" x14ac:dyDescent="0.15">
      <c r="A59" s="207" t="s">
        <v>738</v>
      </c>
      <c r="B59" s="212">
        <v>1</v>
      </c>
      <c r="C59" s="212">
        <v>389</v>
      </c>
      <c r="D59" s="212">
        <v>389</v>
      </c>
      <c r="E59" s="212">
        <v>211</v>
      </c>
      <c r="F59" s="212">
        <v>178</v>
      </c>
      <c r="G59" s="212">
        <v>123</v>
      </c>
      <c r="H59" s="212">
        <v>117</v>
      </c>
      <c r="I59" s="212">
        <v>149</v>
      </c>
      <c r="J59" s="185" t="s">
        <v>50</v>
      </c>
      <c r="K59" s="185" t="s">
        <v>50</v>
      </c>
      <c r="L59" s="185" t="s">
        <v>50</v>
      </c>
      <c r="M59" s="185" t="s">
        <v>50</v>
      </c>
      <c r="N59" s="185" t="s">
        <v>50</v>
      </c>
      <c r="O59" s="185" t="s">
        <v>50</v>
      </c>
      <c r="P59" s="185" t="s">
        <v>50</v>
      </c>
      <c r="Q59" s="212">
        <v>42</v>
      </c>
      <c r="R59" s="212">
        <v>35</v>
      </c>
      <c r="S59" s="209">
        <v>7</v>
      </c>
      <c r="T59" s="210" t="s">
        <v>35</v>
      </c>
      <c r="U59" s="186" t="s">
        <v>35</v>
      </c>
      <c r="V59" s="205"/>
      <c r="W59" s="206"/>
      <c r="X59" s="206"/>
      <c r="Y59" s="206"/>
      <c r="Z59" s="206"/>
    </row>
    <row r="60" spans="1:26" ht="21" customHeight="1" x14ac:dyDescent="0.15">
      <c r="A60" s="207" t="s">
        <v>739</v>
      </c>
      <c r="B60" s="212">
        <v>1</v>
      </c>
      <c r="C60" s="212">
        <v>335</v>
      </c>
      <c r="D60" s="212">
        <v>335</v>
      </c>
      <c r="E60" s="212">
        <v>186</v>
      </c>
      <c r="F60" s="212">
        <v>149</v>
      </c>
      <c r="G60" s="212">
        <v>100</v>
      </c>
      <c r="H60" s="212">
        <v>119</v>
      </c>
      <c r="I60" s="212">
        <v>116</v>
      </c>
      <c r="J60" s="185" t="s">
        <v>50</v>
      </c>
      <c r="K60" s="185" t="s">
        <v>50</v>
      </c>
      <c r="L60" s="185" t="s">
        <v>50</v>
      </c>
      <c r="M60" s="185" t="s">
        <v>50</v>
      </c>
      <c r="N60" s="185" t="s">
        <v>50</v>
      </c>
      <c r="O60" s="185" t="s">
        <v>50</v>
      </c>
      <c r="P60" s="185" t="s">
        <v>50</v>
      </c>
      <c r="Q60" s="212">
        <v>37</v>
      </c>
      <c r="R60" s="212">
        <v>33</v>
      </c>
      <c r="S60" s="209">
        <v>8</v>
      </c>
      <c r="T60" s="210" t="s">
        <v>35</v>
      </c>
      <c r="U60" s="186" t="s">
        <v>35</v>
      </c>
      <c r="V60" s="205"/>
      <c r="W60" s="206"/>
      <c r="X60" s="206"/>
      <c r="Y60" s="206"/>
      <c r="Z60" s="206"/>
    </row>
    <row r="61" spans="1:26" ht="21" customHeight="1" x14ac:dyDescent="0.15">
      <c r="A61" s="211" t="s">
        <v>642</v>
      </c>
      <c r="B61" s="212">
        <v>1</v>
      </c>
      <c r="C61" s="212">
        <v>305</v>
      </c>
      <c r="D61" s="212">
        <v>305</v>
      </c>
      <c r="E61" s="212">
        <v>165</v>
      </c>
      <c r="F61" s="212">
        <v>140</v>
      </c>
      <c r="G61" s="212">
        <v>87</v>
      </c>
      <c r="H61" s="212">
        <v>100</v>
      </c>
      <c r="I61" s="212">
        <v>118</v>
      </c>
      <c r="J61" s="213" t="s">
        <v>50</v>
      </c>
      <c r="K61" s="213" t="s">
        <v>50</v>
      </c>
      <c r="L61" s="213" t="s">
        <v>50</v>
      </c>
      <c r="M61" s="213" t="s">
        <v>50</v>
      </c>
      <c r="N61" s="213" t="s">
        <v>50</v>
      </c>
      <c r="O61" s="213" t="s">
        <v>50</v>
      </c>
      <c r="P61" s="213" t="s">
        <v>50</v>
      </c>
      <c r="Q61" s="212">
        <v>42</v>
      </c>
      <c r="R61" s="212">
        <v>33</v>
      </c>
      <c r="S61" s="214">
        <v>9</v>
      </c>
      <c r="T61" s="215"/>
      <c r="U61" s="216"/>
      <c r="V61" s="205"/>
      <c r="W61" s="206"/>
      <c r="X61" s="206"/>
      <c r="Y61" s="206"/>
      <c r="Z61" s="206"/>
    </row>
    <row r="62" spans="1:26" ht="21" customHeight="1" x14ac:dyDescent="0.15">
      <c r="A62" s="211" t="s">
        <v>643</v>
      </c>
      <c r="B62" s="212">
        <v>1</v>
      </c>
      <c r="C62" s="212">
        <v>279</v>
      </c>
      <c r="D62" s="212">
        <v>279</v>
      </c>
      <c r="E62" s="212">
        <v>166</v>
      </c>
      <c r="F62" s="212">
        <v>113</v>
      </c>
      <c r="G62" s="212">
        <v>94</v>
      </c>
      <c r="H62" s="212">
        <v>87</v>
      </c>
      <c r="I62" s="212">
        <v>98</v>
      </c>
      <c r="J62" s="213"/>
      <c r="K62" s="213"/>
      <c r="L62" s="213"/>
      <c r="M62" s="213"/>
      <c r="N62" s="213"/>
      <c r="O62" s="213"/>
      <c r="P62" s="213"/>
      <c r="Q62" s="212">
        <v>41</v>
      </c>
      <c r="R62" s="212">
        <v>32</v>
      </c>
      <c r="S62" s="214">
        <v>9</v>
      </c>
      <c r="T62" s="215"/>
      <c r="U62" s="216"/>
      <c r="V62" s="205"/>
      <c r="W62" s="206"/>
      <c r="X62" s="206"/>
      <c r="Y62" s="206"/>
      <c r="Z62" s="206"/>
    </row>
    <row r="63" spans="1:26" ht="21" customHeight="1" x14ac:dyDescent="0.15">
      <c r="A63" s="211" t="s">
        <v>1047</v>
      </c>
      <c r="B63" s="212">
        <v>1</v>
      </c>
      <c r="C63" s="212">
        <v>243</v>
      </c>
      <c r="D63" s="212">
        <v>243</v>
      </c>
      <c r="E63" s="212">
        <v>146</v>
      </c>
      <c r="F63" s="212">
        <v>97</v>
      </c>
      <c r="G63" s="212">
        <v>66</v>
      </c>
      <c r="H63" s="212">
        <v>90</v>
      </c>
      <c r="I63" s="212">
        <v>87</v>
      </c>
      <c r="J63" s="213"/>
      <c r="K63" s="213"/>
      <c r="L63" s="213"/>
      <c r="M63" s="213"/>
      <c r="N63" s="213"/>
      <c r="O63" s="213"/>
      <c r="P63" s="213"/>
      <c r="Q63" s="212">
        <v>41</v>
      </c>
      <c r="R63" s="212">
        <v>34</v>
      </c>
      <c r="S63" s="214">
        <v>7</v>
      </c>
      <c r="T63" s="215"/>
      <c r="U63" s="216"/>
      <c r="V63" s="205"/>
      <c r="W63" s="206"/>
      <c r="X63" s="206"/>
      <c r="Y63" s="206"/>
      <c r="Z63" s="206"/>
    </row>
    <row r="64" spans="1:26" ht="21" customHeight="1" x14ac:dyDescent="0.15">
      <c r="A64" s="211" t="s">
        <v>1048</v>
      </c>
      <c r="B64" s="212">
        <v>1</v>
      </c>
      <c r="C64" s="212">
        <v>217</v>
      </c>
      <c r="D64" s="212">
        <v>217</v>
      </c>
      <c r="E64" s="212">
        <v>130</v>
      </c>
      <c r="F64" s="212">
        <v>87</v>
      </c>
      <c r="G64" s="212">
        <v>65</v>
      </c>
      <c r="H64" s="212">
        <v>65</v>
      </c>
      <c r="I64" s="212">
        <v>87</v>
      </c>
      <c r="J64" s="213"/>
      <c r="K64" s="213"/>
      <c r="L64" s="213"/>
      <c r="M64" s="213"/>
      <c r="N64" s="213"/>
      <c r="O64" s="213"/>
      <c r="P64" s="213"/>
      <c r="Q64" s="212">
        <v>42</v>
      </c>
      <c r="R64" s="212">
        <v>34</v>
      </c>
      <c r="S64" s="214">
        <v>8</v>
      </c>
      <c r="T64" s="215"/>
      <c r="U64" s="216"/>
      <c r="V64" s="205"/>
      <c r="W64" s="206"/>
      <c r="X64" s="206"/>
      <c r="Y64" s="206"/>
      <c r="Z64" s="206"/>
    </row>
    <row r="65" spans="1:26" ht="21" customHeight="1" x14ac:dyDescent="0.15">
      <c r="A65" s="211" t="s">
        <v>256</v>
      </c>
      <c r="B65" s="212">
        <v>1</v>
      </c>
      <c r="C65" s="212">
        <v>183</v>
      </c>
      <c r="D65" s="212">
        <v>183</v>
      </c>
      <c r="E65" s="212">
        <v>106</v>
      </c>
      <c r="F65" s="212">
        <v>77</v>
      </c>
      <c r="G65" s="212">
        <v>57</v>
      </c>
      <c r="H65" s="212">
        <v>63</v>
      </c>
      <c r="I65" s="212">
        <v>63</v>
      </c>
      <c r="J65" s="213"/>
      <c r="K65" s="213"/>
      <c r="L65" s="213"/>
      <c r="M65" s="213"/>
      <c r="N65" s="213"/>
      <c r="O65" s="213"/>
      <c r="P65" s="213"/>
      <c r="Q65" s="212">
        <v>41</v>
      </c>
      <c r="R65" s="212">
        <v>33</v>
      </c>
      <c r="S65" s="214">
        <v>8</v>
      </c>
      <c r="T65" s="215"/>
      <c r="U65" s="216"/>
      <c r="V65" s="205"/>
      <c r="W65" s="206"/>
      <c r="X65" s="206"/>
      <c r="Y65" s="206"/>
      <c r="Z65" s="206"/>
    </row>
    <row r="66" spans="1:26" ht="21" customHeight="1" thickBot="1" x14ac:dyDescent="0.2">
      <c r="A66" s="218" t="s">
        <v>257</v>
      </c>
      <c r="B66" s="375">
        <v>1</v>
      </c>
      <c r="C66" s="375">
        <v>181</v>
      </c>
      <c r="D66" s="375">
        <v>181</v>
      </c>
      <c r="E66" s="375">
        <v>104</v>
      </c>
      <c r="F66" s="375">
        <v>77</v>
      </c>
      <c r="G66" s="375">
        <v>67</v>
      </c>
      <c r="H66" s="375">
        <v>53</v>
      </c>
      <c r="I66" s="375">
        <v>61</v>
      </c>
      <c r="J66" s="376"/>
      <c r="K66" s="376"/>
      <c r="L66" s="376"/>
      <c r="M66" s="376"/>
      <c r="N66" s="376"/>
      <c r="O66" s="376"/>
      <c r="P66" s="376"/>
      <c r="Q66" s="375">
        <v>38</v>
      </c>
      <c r="R66" s="375">
        <v>32</v>
      </c>
      <c r="S66" s="386">
        <v>6</v>
      </c>
      <c r="T66" s="219" t="s">
        <v>35</v>
      </c>
      <c r="U66" s="220" t="s">
        <v>35</v>
      </c>
      <c r="V66" s="205"/>
      <c r="W66" s="206"/>
      <c r="X66" s="206"/>
      <c r="Y66" s="206"/>
      <c r="Z66" s="206"/>
    </row>
    <row r="67" spans="1:26" ht="18" customHeight="1" x14ac:dyDescent="0.15">
      <c r="G67" s="258" t="s">
        <v>1033</v>
      </c>
      <c r="H67" s="258"/>
      <c r="I67" s="258"/>
      <c r="J67" s="221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</row>
  </sheetData>
  <mergeCells count="40">
    <mergeCell ref="A1:E1"/>
    <mergeCell ref="F2:K2"/>
    <mergeCell ref="P2:U2"/>
    <mergeCell ref="Y2:AE2"/>
    <mergeCell ref="A3:C3"/>
    <mergeCell ref="D3:I3"/>
    <mergeCell ref="Q3:Y3"/>
    <mergeCell ref="Z3:AB3"/>
    <mergeCell ref="AC3:AE3"/>
    <mergeCell ref="A7:A8"/>
    <mergeCell ref="B7:C8"/>
    <mergeCell ref="A4:C5"/>
    <mergeCell ref="Q4:Q6"/>
    <mergeCell ref="R4:V5"/>
    <mergeCell ref="T16:U16"/>
    <mergeCell ref="G67:I67"/>
    <mergeCell ref="P14:U14"/>
    <mergeCell ref="C15:I15"/>
    <mergeCell ref="J15:P15"/>
    <mergeCell ref="Q15:S15"/>
    <mergeCell ref="T15:U15"/>
    <mergeCell ref="C16:C17"/>
    <mergeCell ref="D16:I16"/>
    <mergeCell ref="J16:P16"/>
    <mergeCell ref="Q16:Q17"/>
    <mergeCell ref="R16:S16"/>
    <mergeCell ref="F14:L14"/>
    <mergeCell ref="AB4:AB6"/>
    <mergeCell ref="AC4:AC6"/>
    <mergeCell ref="AD4:AD6"/>
    <mergeCell ref="AE4:AE6"/>
    <mergeCell ref="A6:C6"/>
    <mergeCell ref="W4:Y5"/>
    <mergeCell ref="Z4:Z6"/>
    <mergeCell ref="AA4:AA6"/>
    <mergeCell ref="B9:C9"/>
    <mergeCell ref="B10:C10"/>
    <mergeCell ref="B11:C11"/>
    <mergeCell ref="F12:I12"/>
    <mergeCell ref="A13:G13"/>
  </mergeCells>
  <phoneticPr fontId="2"/>
  <pageMargins left="0.78740157480314965" right="0.78740157480314965" top="0.78740157480314965" bottom="0.59055118110236227" header="0.51181102362204722" footer="0.31496062992125984"/>
  <pageSetup paperSize="9" firstPageNumber="170" orientation="portrait" blackAndWhite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zoomScaleSheetLayoutView="85" workbookViewId="0">
      <selection activeCell="N44" sqref="N44"/>
    </sheetView>
  </sheetViews>
  <sheetFormatPr defaultRowHeight="13.5" outlineLevelRow="1" x14ac:dyDescent="0.15"/>
  <cols>
    <col min="1" max="1" width="14.125" style="15" customWidth="1"/>
    <col min="2" max="2" width="8.75" style="15" customWidth="1"/>
    <col min="3" max="9" width="7.625" style="15" customWidth="1"/>
    <col min="10" max="10" width="9" style="15"/>
  </cols>
  <sheetData>
    <row r="1" spans="1:16" ht="22.5" customHeight="1" x14ac:dyDescent="0.15">
      <c r="A1" s="259" t="s">
        <v>1064</v>
      </c>
      <c r="B1" s="259"/>
      <c r="C1" s="259"/>
      <c r="D1" s="440"/>
    </row>
    <row r="2" spans="1:16" ht="22.5" customHeight="1" thickBot="1" x14ac:dyDescent="0.2">
      <c r="A2" s="388"/>
      <c r="B2" s="388"/>
      <c r="C2" s="388"/>
      <c r="E2" s="388"/>
      <c r="G2" s="84"/>
      <c r="H2" s="84"/>
      <c r="I2" s="441" t="s">
        <v>645</v>
      </c>
      <c r="J2" s="441"/>
    </row>
    <row r="3" spans="1:16" x14ac:dyDescent="0.15">
      <c r="A3" s="442" t="s">
        <v>88</v>
      </c>
      <c r="B3" s="415"/>
      <c r="C3" s="443" t="s">
        <v>87</v>
      </c>
      <c r="D3" s="444"/>
      <c r="E3" s="444"/>
      <c r="F3" s="445"/>
      <c r="G3" s="443" t="s">
        <v>298</v>
      </c>
      <c r="H3" s="444"/>
      <c r="I3" s="444"/>
      <c r="J3" s="446"/>
    </row>
    <row r="4" spans="1:16" ht="16.5" customHeight="1" x14ac:dyDescent="0.15">
      <c r="A4" s="447" t="s">
        <v>158</v>
      </c>
      <c r="B4" s="272"/>
      <c r="C4" s="395" t="s">
        <v>562</v>
      </c>
      <c r="D4" s="448"/>
      <c r="E4" s="448"/>
      <c r="F4" s="396"/>
      <c r="G4" s="449" t="s">
        <v>227</v>
      </c>
      <c r="H4" s="450"/>
      <c r="I4" s="450"/>
      <c r="J4" s="451"/>
    </row>
    <row r="5" spans="1:16" ht="16.5" customHeight="1" x14ac:dyDescent="0.15">
      <c r="A5" s="447"/>
      <c r="B5" s="272"/>
      <c r="C5" s="395"/>
      <c r="D5" s="448"/>
      <c r="E5" s="448"/>
      <c r="F5" s="396"/>
      <c r="G5" s="449"/>
      <c r="H5" s="450"/>
      <c r="I5" s="450"/>
      <c r="J5" s="451"/>
    </row>
    <row r="6" spans="1:16" ht="16.5" customHeight="1" x14ac:dyDescent="0.15">
      <c r="A6" s="447" t="s">
        <v>158</v>
      </c>
      <c r="B6" s="272"/>
      <c r="C6" s="449" t="s">
        <v>651</v>
      </c>
      <c r="D6" s="450"/>
      <c r="E6" s="450"/>
      <c r="F6" s="267"/>
      <c r="G6" s="449" t="s">
        <v>1042</v>
      </c>
      <c r="H6" s="450"/>
      <c r="I6" s="450"/>
      <c r="J6" s="451"/>
    </row>
    <row r="7" spans="1:16" ht="16.5" customHeight="1" thickBot="1" x14ac:dyDescent="0.2">
      <c r="A7" s="452"/>
      <c r="B7" s="453"/>
      <c r="C7" s="454"/>
      <c r="D7" s="455"/>
      <c r="E7" s="455"/>
      <c r="F7" s="456"/>
      <c r="G7" s="454"/>
      <c r="H7" s="455"/>
      <c r="I7" s="455"/>
      <c r="J7" s="457"/>
    </row>
    <row r="8" spans="1:16" ht="18" customHeight="1" x14ac:dyDescent="0.15">
      <c r="G8" s="458" t="s">
        <v>695</v>
      </c>
      <c r="H8" s="458"/>
      <c r="I8" s="458"/>
      <c r="J8" s="458"/>
    </row>
    <row r="9" spans="1:16" ht="33.75" customHeight="1" x14ac:dyDescent="0.15">
      <c r="A9" s="459" t="s">
        <v>1065</v>
      </c>
      <c r="B9" s="460"/>
      <c r="C9" s="460"/>
      <c r="D9" s="460"/>
    </row>
    <row r="10" spans="1:16" ht="22.5" customHeight="1" thickBot="1" x14ac:dyDescent="0.2">
      <c r="A10" s="388"/>
      <c r="B10" s="388"/>
      <c r="C10" s="387" t="s">
        <v>1034</v>
      </c>
      <c r="D10" s="387"/>
      <c r="E10" s="387"/>
      <c r="F10" s="387"/>
      <c r="G10" s="387"/>
      <c r="H10" s="387"/>
      <c r="I10" s="387"/>
      <c r="J10" s="387"/>
      <c r="K10" s="3"/>
      <c r="L10" s="3"/>
      <c r="M10" s="3"/>
      <c r="N10" s="3"/>
      <c r="O10" s="3"/>
      <c r="P10" s="3"/>
    </row>
    <row r="11" spans="1:16" ht="14.25" customHeight="1" x14ac:dyDescent="0.15">
      <c r="A11" s="461" t="s">
        <v>108</v>
      </c>
      <c r="B11" s="361" t="s">
        <v>81</v>
      </c>
      <c r="C11" s="362" t="s">
        <v>117</v>
      </c>
      <c r="D11" s="462"/>
      <c r="E11" s="462"/>
      <c r="F11" s="462"/>
      <c r="G11" s="462"/>
      <c r="H11" s="462"/>
      <c r="I11" s="463"/>
      <c r="J11" s="464" t="s">
        <v>107</v>
      </c>
    </row>
    <row r="12" spans="1:16" x14ac:dyDescent="0.15">
      <c r="A12" s="447"/>
      <c r="B12" s="272"/>
      <c r="C12" s="243" t="s">
        <v>92</v>
      </c>
      <c r="D12" s="243" t="s">
        <v>1041</v>
      </c>
      <c r="E12" s="243" t="s">
        <v>1039</v>
      </c>
      <c r="F12" s="243" t="s">
        <v>1040</v>
      </c>
      <c r="G12" s="243" t="s">
        <v>116</v>
      </c>
      <c r="H12" s="243" t="s">
        <v>115</v>
      </c>
      <c r="I12" s="243" t="s">
        <v>114</v>
      </c>
      <c r="J12" s="339"/>
    </row>
    <row r="13" spans="1:16" ht="7.5" customHeight="1" x14ac:dyDescent="0.15">
      <c r="A13" s="199"/>
      <c r="B13" s="180" t="s">
        <v>85</v>
      </c>
      <c r="C13" s="180" t="s">
        <v>43</v>
      </c>
      <c r="D13" s="465"/>
      <c r="E13" s="466"/>
      <c r="F13" s="467"/>
      <c r="G13" s="180" t="s">
        <v>32</v>
      </c>
      <c r="H13" s="180" t="s">
        <v>32</v>
      </c>
      <c r="I13" s="180" t="s">
        <v>32</v>
      </c>
      <c r="J13" s="181" t="s">
        <v>43</v>
      </c>
    </row>
    <row r="14" spans="1:16" ht="21.75" hidden="1" customHeight="1" outlineLevel="1" x14ac:dyDescent="0.15">
      <c r="A14" s="468" t="s">
        <v>192</v>
      </c>
      <c r="B14" s="202">
        <v>3</v>
      </c>
      <c r="C14" s="202">
        <v>360</v>
      </c>
      <c r="D14" s="465"/>
      <c r="E14" s="466"/>
      <c r="F14" s="467"/>
      <c r="G14" s="202">
        <v>5</v>
      </c>
      <c r="H14" s="202">
        <v>109</v>
      </c>
      <c r="I14" s="202">
        <v>246</v>
      </c>
      <c r="J14" s="203">
        <v>14</v>
      </c>
    </row>
    <row r="15" spans="1:16" ht="21.75" hidden="1" customHeight="1" outlineLevel="1" x14ac:dyDescent="0.15">
      <c r="A15" s="469" t="s">
        <v>3</v>
      </c>
      <c r="B15" s="208">
        <v>3</v>
      </c>
      <c r="C15" s="208">
        <v>362</v>
      </c>
      <c r="D15" s="465"/>
      <c r="E15" s="466"/>
      <c r="F15" s="467"/>
      <c r="G15" s="208">
        <v>7</v>
      </c>
      <c r="H15" s="208">
        <v>124</v>
      </c>
      <c r="I15" s="208">
        <v>231</v>
      </c>
      <c r="J15" s="209">
        <v>13</v>
      </c>
    </row>
    <row r="16" spans="1:16" ht="21.75" hidden="1" customHeight="1" outlineLevel="1" x14ac:dyDescent="0.15">
      <c r="A16" s="469" t="s">
        <v>4</v>
      </c>
      <c r="B16" s="208">
        <v>3</v>
      </c>
      <c r="C16" s="208">
        <v>376</v>
      </c>
      <c r="D16" s="465"/>
      <c r="E16" s="466"/>
      <c r="F16" s="467"/>
      <c r="G16" s="208">
        <v>9</v>
      </c>
      <c r="H16" s="208">
        <v>146</v>
      </c>
      <c r="I16" s="208">
        <v>221</v>
      </c>
      <c r="J16" s="209">
        <v>14</v>
      </c>
    </row>
    <row r="17" spans="1:10" ht="21.75" hidden="1" customHeight="1" outlineLevel="1" x14ac:dyDescent="0.15">
      <c r="A17" s="469" t="s">
        <v>5</v>
      </c>
      <c r="B17" s="208">
        <v>3</v>
      </c>
      <c r="C17" s="208">
        <v>404</v>
      </c>
      <c r="D17" s="465"/>
      <c r="E17" s="466"/>
      <c r="F17" s="467"/>
      <c r="G17" s="208">
        <v>9</v>
      </c>
      <c r="H17" s="208">
        <v>166</v>
      </c>
      <c r="I17" s="208">
        <v>229</v>
      </c>
      <c r="J17" s="209">
        <v>17</v>
      </c>
    </row>
    <row r="18" spans="1:10" ht="21.75" hidden="1" customHeight="1" outlineLevel="1" x14ac:dyDescent="0.15">
      <c r="A18" s="469" t="s">
        <v>6</v>
      </c>
      <c r="B18" s="208">
        <v>3</v>
      </c>
      <c r="C18" s="208">
        <v>461</v>
      </c>
      <c r="D18" s="465"/>
      <c r="E18" s="466"/>
      <c r="F18" s="467"/>
      <c r="G18" s="208">
        <v>24</v>
      </c>
      <c r="H18" s="208">
        <v>180</v>
      </c>
      <c r="I18" s="208">
        <v>257</v>
      </c>
      <c r="J18" s="209">
        <v>19</v>
      </c>
    </row>
    <row r="19" spans="1:10" ht="21.75" hidden="1" customHeight="1" outlineLevel="1" x14ac:dyDescent="0.15">
      <c r="A19" s="469" t="s">
        <v>7</v>
      </c>
      <c r="B19" s="208">
        <v>3</v>
      </c>
      <c r="C19" s="208">
        <v>470</v>
      </c>
      <c r="D19" s="465"/>
      <c r="E19" s="466"/>
      <c r="F19" s="467"/>
      <c r="G19" s="208">
        <v>23</v>
      </c>
      <c r="H19" s="208">
        <v>185</v>
      </c>
      <c r="I19" s="208">
        <v>262</v>
      </c>
      <c r="J19" s="209">
        <v>18</v>
      </c>
    </row>
    <row r="20" spans="1:10" ht="21.75" hidden="1" customHeight="1" outlineLevel="1" x14ac:dyDescent="0.15">
      <c r="A20" s="469" t="s">
        <v>228</v>
      </c>
      <c r="B20" s="208">
        <v>3</v>
      </c>
      <c r="C20" s="208">
        <v>464</v>
      </c>
      <c r="D20" s="465"/>
      <c r="E20" s="466"/>
      <c r="F20" s="467"/>
      <c r="G20" s="208">
        <v>16</v>
      </c>
      <c r="H20" s="208">
        <v>183</v>
      </c>
      <c r="I20" s="208">
        <v>265</v>
      </c>
      <c r="J20" s="209">
        <v>18</v>
      </c>
    </row>
    <row r="21" spans="1:10" ht="21.75" hidden="1" customHeight="1" outlineLevel="1" x14ac:dyDescent="0.15">
      <c r="A21" s="469" t="s">
        <v>9</v>
      </c>
      <c r="B21" s="208">
        <v>3</v>
      </c>
      <c r="C21" s="208">
        <v>427</v>
      </c>
      <c r="D21" s="465"/>
      <c r="E21" s="466"/>
      <c r="F21" s="467"/>
      <c r="G21" s="208">
        <v>15</v>
      </c>
      <c r="H21" s="208">
        <v>143</v>
      </c>
      <c r="I21" s="208">
        <v>269</v>
      </c>
      <c r="J21" s="209">
        <v>18</v>
      </c>
    </row>
    <row r="22" spans="1:10" ht="21.75" hidden="1" customHeight="1" outlineLevel="1" x14ac:dyDescent="0.15">
      <c r="A22" s="469" t="s">
        <v>10</v>
      </c>
      <c r="B22" s="208">
        <v>3</v>
      </c>
      <c r="C22" s="208">
        <v>389</v>
      </c>
      <c r="D22" s="465"/>
      <c r="E22" s="466"/>
      <c r="F22" s="467"/>
      <c r="G22" s="208">
        <v>12</v>
      </c>
      <c r="H22" s="208">
        <v>143</v>
      </c>
      <c r="I22" s="208">
        <v>234</v>
      </c>
      <c r="J22" s="209">
        <v>16</v>
      </c>
    </row>
    <row r="23" spans="1:10" ht="21.75" hidden="1" customHeight="1" outlineLevel="1" x14ac:dyDescent="0.15">
      <c r="A23" s="469" t="s">
        <v>11</v>
      </c>
      <c r="B23" s="208">
        <v>3</v>
      </c>
      <c r="C23" s="208">
        <v>374</v>
      </c>
      <c r="D23" s="465"/>
      <c r="E23" s="466"/>
      <c r="F23" s="467"/>
      <c r="G23" s="208">
        <v>27</v>
      </c>
      <c r="H23" s="208">
        <v>119</v>
      </c>
      <c r="I23" s="208">
        <v>228</v>
      </c>
      <c r="J23" s="209">
        <v>17</v>
      </c>
    </row>
    <row r="24" spans="1:10" ht="21.75" hidden="1" customHeight="1" outlineLevel="1" x14ac:dyDescent="0.15">
      <c r="A24" s="469" t="s">
        <v>12</v>
      </c>
      <c r="B24" s="208">
        <v>3</v>
      </c>
      <c r="C24" s="208">
        <v>354</v>
      </c>
      <c r="D24" s="465"/>
      <c r="E24" s="466"/>
      <c r="F24" s="467"/>
      <c r="G24" s="208">
        <v>22</v>
      </c>
      <c r="H24" s="208">
        <v>126</v>
      </c>
      <c r="I24" s="208">
        <v>206</v>
      </c>
      <c r="J24" s="209">
        <v>15</v>
      </c>
    </row>
    <row r="25" spans="1:10" ht="21.75" hidden="1" customHeight="1" outlineLevel="1" x14ac:dyDescent="0.15">
      <c r="A25" s="469" t="s">
        <v>13</v>
      </c>
      <c r="B25" s="208">
        <v>3</v>
      </c>
      <c r="C25" s="208">
        <v>370</v>
      </c>
      <c r="D25" s="465"/>
      <c r="E25" s="466"/>
      <c r="F25" s="467"/>
      <c r="G25" s="208">
        <v>35</v>
      </c>
      <c r="H25" s="208">
        <v>110</v>
      </c>
      <c r="I25" s="208">
        <v>225</v>
      </c>
      <c r="J25" s="209">
        <v>16</v>
      </c>
    </row>
    <row r="26" spans="1:10" ht="21.75" hidden="1" customHeight="1" outlineLevel="1" x14ac:dyDescent="0.15">
      <c r="A26" s="469" t="s">
        <v>14</v>
      </c>
      <c r="B26" s="208">
        <v>3</v>
      </c>
      <c r="C26" s="208">
        <v>357</v>
      </c>
      <c r="D26" s="465"/>
      <c r="E26" s="466"/>
      <c r="F26" s="467"/>
      <c r="G26" s="208">
        <v>35</v>
      </c>
      <c r="H26" s="208">
        <v>123</v>
      </c>
      <c r="I26" s="208">
        <v>199</v>
      </c>
      <c r="J26" s="209">
        <v>15</v>
      </c>
    </row>
    <row r="27" spans="1:10" ht="21.75" hidden="1" customHeight="1" outlineLevel="1" x14ac:dyDescent="0.15">
      <c r="A27" s="469" t="s">
        <v>15</v>
      </c>
      <c r="B27" s="208">
        <v>3</v>
      </c>
      <c r="C27" s="208">
        <v>360</v>
      </c>
      <c r="D27" s="465"/>
      <c r="E27" s="466"/>
      <c r="F27" s="467"/>
      <c r="G27" s="208">
        <v>33</v>
      </c>
      <c r="H27" s="208">
        <v>122</v>
      </c>
      <c r="I27" s="208">
        <v>205</v>
      </c>
      <c r="J27" s="209">
        <v>15</v>
      </c>
    </row>
    <row r="28" spans="1:10" ht="21.75" hidden="1" customHeight="1" outlineLevel="1" x14ac:dyDescent="0.15">
      <c r="A28" s="469" t="s">
        <v>408</v>
      </c>
      <c r="B28" s="208">
        <v>3</v>
      </c>
      <c r="C28" s="208">
        <v>361</v>
      </c>
      <c r="D28" s="465"/>
      <c r="E28" s="466"/>
      <c r="F28" s="467"/>
      <c r="G28" s="208">
        <v>42</v>
      </c>
      <c r="H28" s="208">
        <v>119</v>
      </c>
      <c r="I28" s="208">
        <v>200</v>
      </c>
      <c r="J28" s="209">
        <v>16</v>
      </c>
    </row>
    <row r="29" spans="1:10" ht="21.75" hidden="1" customHeight="1" outlineLevel="1" x14ac:dyDescent="0.15">
      <c r="A29" s="469" t="s">
        <v>16</v>
      </c>
      <c r="B29" s="208">
        <v>3</v>
      </c>
      <c r="C29" s="208">
        <v>368</v>
      </c>
      <c r="D29" s="465"/>
      <c r="E29" s="466"/>
      <c r="F29" s="467"/>
      <c r="G29" s="208">
        <v>39</v>
      </c>
      <c r="H29" s="208">
        <v>132</v>
      </c>
      <c r="I29" s="208">
        <v>197</v>
      </c>
      <c r="J29" s="209">
        <v>16</v>
      </c>
    </row>
    <row r="30" spans="1:10" ht="21.75" hidden="1" customHeight="1" outlineLevel="1" x14ac:dyDescent="0.15">
      <c r="A30" s="469" t="s">
        <v>17</v>
      </c>
      <c r="B30" s="208">
        <v>3</v>
      </c>
      <c r="C30" s="208">
        <v>337</v>
      </c>
      <c r="D30" s="465"/>
      <c r="E30" s="466"/>
      <c r="F30" s="467"/>
      <c r="G30" s="208">
        <v>49</v>
      </c>
      <c r="H30" s="208">
        <v>101</v>
      </c>
      <c r="I30" s="208">
        <v>187</v>
      </c>
      <c r="J30" s="209">
        <v>17</v>
      </c>
    </row>
    <row r="31" spans="1:10" ht="21.75" hidden="1" customHeight="1" outlineLevel="1" x14ac:dyDescent="0.15">
      <c r="A31" s="469" t="s">
        <v>18</v>
      </c>
      <c r="B31" s="208">
        <v>3</v>
      </c>
      <c r="C31" s="208">
        <v>333</v>
      </c>
      <c r="D31" s="465"/>
      <c r="E31" s="466"/>
      <c r="F31" s="467"/>
      <c r="G31" s="208">
        <v>51</v>
      </c>
      <c r="H31" s="208">
        <v>130</v>
      </c>
      <c r="I31" s="208">
        <v>152</v>
      </c>
      <c r="J31" s="209">
        <v>18</v>
      </c>
    </row>
    <row r="32" spans="1:10" ht="21.75" hidden="1" customHeight="1" outlineLevel="1" x14ac:dyDescent="0.15">
      <c r="A32" s="469" t="s">
        <v>19</v>
      </c>
      <c r="B32" s="208">
        <v>3</v>
      </c>
      <c r="C32" s="208">
        <v>338</v>
      </c>
      <c r="D32" s="465"/>
      <c r="E32" s="466"/>
      <c r="F32" s="467"/>
      <c r="G32" s="208">
        <v>51</v>
      </c>
      <c r="H32" s="208">
        <v>114</v>
      </c>
      <c r="I32" s="208">
        <v>173</v>
      </c>
      <c r="J32" s="209">
        <v>17</v>
      </c>
    </row>
    <row r="33" spans="1:10" ht="21.75" hidden="1" customHeight="1" outlineLevel="1" x14ac:dyDescent="0.15">
      <c r="A33" s="469" t="s">
        <v>20</v>
      </c>
      <c r="B33" s="208">
        <v>3</v>
      </c>
      <c r="C33" s="208">
        <v>327</v>
      </c>
      <c r="D33" s="465"/>
      <c r="E33" s="466"/>
      <c r="F33" s="467"/>
      <c r="G33" s="208">
        <v>63</v>
      </c>
      <c r="H33" s="208">
        <v>107</v>
      </c>
      <c r="I33" s="208">
        <v>157</v>
      </c>
      <c r="J33" s="209">
        <v>16</v>
      </c>
    </row>
    <row r="34" spans="1:10" ht="21.75" hidden="1" customHeight="1" outlineLevel="1" x14ac:dyDescent="0.15">
      <c r="A34" s="469" t="s">
        <v>21</v>
      </c>
      <c r="B34" s="208">
        <v>3</v>
      </c>
      <c r="C34" s="208">
        <v>304</v>
      </c>
      <c r="D34" s="465"/>
      <c r="E34" s="466"/>
      <c r="F34" s="467"/>
      <c r="G34" s="208">
        <v>58</v>
      </c>
      <c r="H34" s="208">
        <v>106</v>
      </c>
      <c r="I34" s="208">
        <v>140</v>
      </c>
      <c r="J34" s="209">
        <v>18</v>
      </c>
    </row>
    <row r="35" spans="1:10" ht="21.75" hidden="1" customHeight="1" outlineLevel="1" x14ac:dyDescent="0.15">
      <c r="A35" s="469" t="s">
        <v>22</v>
      </c>
      <c r="B35" s="208">
        <v>3</v>
      </c>
      <c r="C35" s="208">
        <v>307</v>
      </c>
      <c r="D35" s="465"/>
      <c r="E35" s="466"/>
      <c r="F35" s="467"/>
      <c r="G35" s="208">
        <v>53</v>
      </c>
      <c r="H35" s="208">
        <v>109</v>
      </c>
      <c r="I35" s="208">
        <v>145</v>
      </c>
      <c r="J35" s="209">
        <v>14</v>
      </c>
    </row>
    <row r="36" spans="1:10" ht="21.75" hidden="1" customHeight="1" outlineLevel="1" x14ac:dyDescent="0.15">
      <c r="A36" s="468" t="s">
        <v>409</v>
      </c>
      <c r="B36" s="202">
        <v>3</v>
      </c>
      <c r="C36" s="202">
        <v>295</v>
      </c>
      <c r="D36" s="465"/>
      <c r="E36" s="466"/>
      <c r="F36" s="467"/>
      <c r="G36" s="202">
        <v>56</v>
      </c>
      <c r="H36" s="202">
        <v>95</v>
      </c>
      <c r="I36" s="202">
        <v>144</v>
      </c>
      <c r="J36" s="203">
        <v>20</v>
      </c>
    </row>
    <row r="37" spans="1:10" ht="21.75" hidden="1" customHeight="1" outlineLevel="1" x14ac:dyDescent="0.15">
      <c r="A37" s="469" t="s">
        <v>23</v>
      </c>
      <c r="B37" s="208">
        <v>3</v>
      </c>
      <c r="C37" s="208">
        <v>297</v>
      </c>
      <c r="D37" s="465"/>
      <c r="E37" s="466"/>
      <c r="F37" s="467"/>
      <c r="G37" s="208">
        <v>65</v>
      </c>
      <c r="H37" s="208">
        <v>100</v>
      </c>
      <c r="I37" s="208">
        <v>132</v>
      </c>
      <c r="J37" s="209">
        <v>21</v>
      </c>
    </row>
    <row r="38" spans="1:10" ht="21.75" hidden="1" customHeight="1" outlineLevel="1" x14ac:dyDescent="0.15">
      <c r="A38" s="469" t="s">
        <v>24</v>
      </c>
      <c r="B38" s="208">
        <v>3</v>
      </c>
      <c r="C38" s="208">
        <v>321</v>
      </c>
      <c r="D38" s="465"/>
      <c r="E38" s="466"/>
      <c r="F38" s="467"/>
      <c r="G38" s="208">
        <v>60</v>
      </c>
      <c r="H38" s="208">
        <v>110</v>
      </c>
      <c r="I38" s="208">
        <v>151</v>
      </c>
      <c r="J38" s="209">
        <v>21</v>
      </c>
    </row>
    <row r="39" spans="1:10" ht="21.75" hidden="1" customHeight="1" outlineLevel="1" x14ac:dyDescent="0.15">
      <c r="A39" s="469" t="s">
        <v>25</v>
      </c>
      <c r="B39" s="208">
        <v>3</v>
      </c>
      <c r="C39" s="208">
        <v>283</v>
      </c>
      <c r="D39" s="465"/>
      <c r="E39" s="466"/>
      <c r="F39" s="467"/>
      <c r="G39" s="208">
        <v>46</v>
      </c>
      <c r="H39" s="208">
        <v>88</v>
      </c>
      <c r="I39" s="208">
        <v>149</v>
      </c>
      <c r="J39" s="209">
        <v>19</v>
      </c>
    </row>
    <row r="40" spans="1:10" ht="21.75" hidden="1" customHeight="1" outlineLevel="1" x14ac:dyDescent="0.15">
      <c r="A40" s="470" t="s">
        <v>26</v>
      </c>
      <c r="B40" s="212">
        <v>3</v>
      </c>
      <c r="C40" s="212">
        <v>299</v>
      </c>
      <c r="D40" s="471"/>
      <c r="E40" s="472"/>
      <c r="F40" s="473"/>
      <c r="G40" s="212">
        <v>75</v>
      </c>
      <c r="H40" s="212">
        <v>85</v>
      </c>
      <c r="I40" s="212">
        <v>139</v>
      </c>
      <c r="J40" s="214">
        <v>20</v>
      </c>
    </row>
    <row r="41" spans="1:10" ht="21.75" customHeight="1" collapsed="1" x14ac:dyDescent="0.15">
      <c r="A41" s="468" t="s">
        <v>607</v>
      </c>
      <c r="B41" s="202">
        <v>3</v>
      </c>
      <c r="C41" s="202">
        <v>289</v>
      </c>
      <c r="D41" s="474">
        <v>0</v>
      </c>
      <c r="E41" s="475">
        <v>0</v>
      </c>
      <c r="F41" s="476">
        <v>0</v>
      </c>
      <c r="G41" s="202">
        <v>83</v>
      </c>
      <c r="H41" s="202">
        <v>105</v>
      </c>
      <c r="I41" s="202">
        <v>101</v>
      </c>
      <c r="J41" s="203">
        <v>21</v>
      </c>
    </row>
    <row r="42" spans="1:10" ht="21.75" customHeight="1" x14ac:dyDescent="0.15">
      <c r="A42" s="469" t="s">
        <v>109</v>
      </c>
      <c r="B42" s="208">
        <v>3</v>
      </c>
      <c r="C42" s="208">
        <v>305</v>
      </c>
      <c r="D42" s="477">
        <v>0</v>
      </c>
      <c r="E42" s="478">
        <v>0</v>
      </c>
      <c r="F42" s="479">
        <v>0</v>
      </c>
      <c r="G42" s="208">
        <v>81</v>
      </c>
      <c r="H42" s="208">
        <v>101</v>
      </c>
      <c r="I42" s="208">
        <v>123</v>
      </c>
      <c r="J42" s="209">
        <v>20</v>
      </c>
    </row>
    <row r="43" spans="1:10" ht="21.75" customHeight="1" x14ac:dyDescent="0.15">
      <c r="A43" s="469" t="s">
        <v>110</v>
      </c>
      <c r="B43" s="208">
        <v>2</v>
      </c>
      <c r="C43" s="208">
        <v>289</v>
      </c>
      <c r="D43" s="477">
        <v>0</v>
      </c>
      <c r="E43" s="478">
        <v>0</v>
      </c>
      <c r="F43" s="479">
        <v>0</v>
      </c>
      <c r="G43" s="208">
        <v>74</v>
      </c>
      <c r="H43" s="208">
        <v>105</v>
      </c>
      <c r="I43" s="208">
        <v>110</v>
      </c>
      <c r="J43" s="209">
        <v>14</v>
      </c>
    </row>
    <row r="44" spans="1:10" ht="21.75" customHeight="1" x14ac:dyDescent="0.15">
      <c r="A44" s="469" t="s">
        <v>111</v>
      </c>
      <c r="B44" s="208">
        <v>2</v>
      </c>
      <c r="C44" s="208">
        <v>307</v>
      </c>
      <c r="D44" s="477">
        <v>0</v>
      </c>
      <c r="E44" s="478">
        <v>0</v>
      </c>
      <c r="F44" s="479">
        <v>0</v>
      </c>
      <c r="G44" s="208">
        <v>88</v>
      </c>
      <c r="H44" s="208">
        <v>102</v>
      </c>
      <c r="I44" s="208">
        <v>117</v>
      </c>
      <c r="J44" s="209">
        <v>15</v>
      </c>
    </row>
    <row r="45" spans="1:10" ht="21.75" customHeight="1" x14ac:dyDescent="0.15">
      <c r="A45" s="469" t="s">
        <v>112</v>
      </c>
      <c r="B45" s="208">
        <v>2</v>
      </c>
      <c r="C45" s="208">
        <v>292</v>
      </c>
      <c r="D45" s="477">
        <v>0</v>
      </c>
      <c r="E45" s="478">
        <v>0</v>
      </c>
      <c r="F45" s="479">
        <v>0</v>
      </c>
      <c r="G45" s="208">
        <v>99</v>
      </c>
      <c r="H45" s="208">
        <v>91</v>
      </c>
      <c r="I45" s="208">
        <v>102</v>
      </c>
      <c r="J45" s="209">
        <v>17</v>
      </c>
    </row>
    <row r="46" spans="1:10" ht="21.75" customHeight="1" x14ac:dyDescent="0.15">
      <c r="A46" s="469" t="s">
        <v>193</v>
      </c>
      <c r="B46" s="208">
        <v>2</v>
      </c>
      <c r="C46" s="208">
        <v>282</v>
      </c>
      <c r="D46" s="477">
        <v>0</v>
      </c>
      <c r="E46" s="478">
        <v>0</v>
      </c>
      <c r="F46" s="479">
        <v>0</v>
      </c>
      <c r="G46" s="208">
        <v>96</v>
      </c>
      <c r="H46" s="208">
        <v>97</v>
      </c>
      <c r="I46" s="208">
        <v>89</v>
      </c>
      <c r="J46" s="209">
        <v>16</v>
      </c>
    </row>
    <row r="47" spans="1:10" ht="21.75" customHeight="1" x14ac:dyDescent="0.15">
      <c r="A47" s="469" t="s">
        <v>410</v>
      </c>
      <c r="B47" s="208">
        <v>2</v>
      </c>
      <c r="C47" s="208">
        <v>308</v>
      </c>
      <c r="D47" s="477">
        <v>0</v>
      </c>
      <c r="E47" s="478">
        <v>0</v>
      </c>
      <c r="F47" s="479">
        <v>0</v>
      </c>
      <c r="G47" s="208">
        <v>106</v>
      </c>
      <c r="H47" s="208">
        <v>102</v>
      </c>
      <c r="I47" s="208">
        <v>100</v>
      </c>
      <c r="J47" s="209">
        <v>15</v>
      </c>
    </row>
    <row r="48" spans="1:10" ht="21.75" customHeight="1" x14ac:dyDescent="0.15">
      <c r="A48" s="469" t="s">
        <v>411</v>
      </c>
      <c r="B48" s="208">
        <v>2</v>
      </c>
      <c r="C48" s="208">
        <v>318</v>
      </c>
      <c r="D48" s="477">
        <v>0</v>
      </c>
      <c r="E48" s="478">
        <v>0</v>
      </c>
      <c r="F48" s="479">
        <v>0</v>
      </c>
      <c r="G48" s="208">
        <v>109</v>
      </c>
      <c r="H48" s="208">
        <v>106</v>
      </c>
      <c r="I48" s="208">
        <v>103</v>
      </c>
      <c r="J48" s="209">
        <v>16</v>
      </c>
    </row>
    <row r="49" spans="1:10" ht="21.75" customHeight="1" x14ac:dyDescent="0.15">
      <c r="A49" s="469" t="s">
        <v>412</v>
      </c>
      <c r="B49" s="208">
        <v>2</v>
      </c>
      <c r="C49" s="208">
        <v>320</v>
      </c>
      <c r="D49" s="477">
        <v>0</v>
      </c>
      <c r="E49" s="478">
        <v>0</v>
      </c>
      <c r="F49" s="479">
        <v>0</v>
      </c>
      <c r="G49" s="208">
        <v>104</v>
      </c>
      <c r="H49" s="208">
        <v>108</v>
      </c>
      <c r="I49" s="208">
        <v>108</v>
      </c>
      <c r="J49" s="209">
        <v>16</v>
      </c>
    </row>
    <row r="50" spans="1:10" ht="21.75" customHeight="1" x14ac:dyDescent="0.15">
      <c r="A50" s="469" t="s">
        <v>413</v>
      </c>
      <c r="B50" s="208">
        <v>2</v>
      </c>
      <c r="C50" s="208">
        <v>287</v>
      </c>
      <c r="D50" s="477">
        <v>0</v>
      </c>
      <c r="E50" s="478">
        <v>0</v>
      </c>
      <c r="F50" s="479">
        <v>0</v>
      </c>
      <c r="G50" s="208">
        <v>76</v>
      </c>
      <c r="H50" s="208">
        <v>103</v>
      </c>
      <c r="I50" s="208">
        <v>108</v>
      </c>
      <c r="J50" s="209">
        <v>16</v>
      </c>
    </row>
    <row r="51" spans="1:10" ht="21.75" customHeight="1" x14ac:dyDescent="0.15">
      <c r="A51" s="469" t="s">
        <v>414</v>
      </c>
      <c r="B51" s="208">
        <v>2</v>
      </c>
      <c r="C51" s="208">
        <v>271</v>
      </c>
      <c r="D51" s="477">
        <v>0</v>
      </c>
      <c r="E51" s="478">
        <v>0</v>
      </c>
      <c r="F51" s="479">
        <v>0</v>
      </c>
      <c r="G51" s="208">
        <v>89</v>
      </c>
      <c r="H51" s="208">
        <v>80</v>
      </c>
      <c r="I51" s="208">
        <v>102</v>
      </c>
      <c r="J51" s="209">
        <v>18</v>
      </c>
    </row>
    <row r="52" spans="1:10" ht="21.75" customHeight="1" x14ac:dyDescent="0.15">
      <c r="A52" s="469" t="s">
        <v>608</v>
      </c>
      <c r="B52" s="208">
        <v>2</v>
      </c>
      <c r="C52" s="208">
        <v>270</v>
      </c>
      <c r="D52" s="477">
        <v>0</v>
      </c>
      <c r="E52" s="478">
        <v>0</v>
      </c>
      <c r="F52" s="479">
        <v>0</v>
      </c>
      <c r="G52" s="208">
        <v>89</v>
      </c>
      <c r="H52" s="208">
        <v>100</v>
      </c>
      <c r="I52" s="208">
        <v>81</v>
      </c>
      <c r="J52" s="209">
        <v>17</v>
      </c>
    </row>
    <row r="53" spans="1:10" ht="21.75" customHeight="1" x14ac:dyDescent="0.15">
      <c r="A53" s="469" t="s">
        <v>609</v>
      </c>
      <c r="B53" s="212">
        <v>2</v>
      </c>
      <c r="C53" s="212">
        <v>303</v>
      </c>
      <c r="D53" s="477">
        <v>0</v>
      </c>
      <c r="E53" s="478">
        <v>0</v>
      </c>
      <c r="F53" s="479">
        <v>0</v>
      </c>
      <c r="G53" s="212">
        <v>105</v>
      </c>
      <c r="H53" s="212">
        <v>92</v>
      </c>
      <c r="I53" s="212">
        <v>106</v>
      </c>
      <c r="J53" s="214">
        <v>17</v>
      </c>
    </row>
    <row r="54" spans="1:10" ht="21.75" customHeight="1" x14ac:dyDescent="0.15">
      <c r="A54" s="469" t="s">
        <v>610</v>
      </c>
      <c r="B54" s="212">
        <v>2</v>
      </c>
      <c r="C54" s="212">
        <v>293</v>
      </c>
      <c r="D54" s="477">
        <v>0</v>
      </c>
      <c r="E54" s="478">
        <v>0</v>
      </c>
      <c r="F54" s="479">
        <v>0</v>
      </c>
      <c r="G54" s="212">
        <v>97</v>
      </c>
      <c r="H54" s="212">
        <v>100</v>
      </c>
      <c r="I54" s="212">
        <v>96</v>
      </c>
      <c r="J54" s="214">
        <v>18</v>
      </c>
    </row>
    <row r="55" spans="1:10" ht="21.75" customHeight="1" x14ac:dyDescent="0.15">
      <c r="A55" s="469" t="s">
        <v>611</v>
      </c>
      <c r="B55" s="212">
        <v>2</v>
      </c>
      <c r="C55" s="212">
        <v>305</v>
      </c>
      <c r="D55" s="477">
        <v>0</v>
      </c>
      <c r="E55" s="478">
        <v>0</v>
      </c>
      <c r="F55" s="479">
        <v>0</v>
      </c>
      <c r="G55" s="212">
        <v>113</v>
      </c>
      <c r="H55" s="212">
        <v>93</v>
      </c>
      <c r="I55" s="212">
        <v>99</v>
      </c>
      <c r="J55" s="214">
        <v>20</v>
      </c>
    </row>
    <row r="56" spans="1:10" ht="21.75" customHeight="1" x14ac:dyDescent="0.15">
      <c r="A56" s="469" t="s">
        <v>646</v>
      </c>
      <c r="B56" s="212">
        <v>2</v>
      </c>
      <c r="C56" s="212">
        <v>301</v>
      </c>
      <c r="D56" s="477">
        <v>0</v>
      </c>
      <c r="E56" s="478">
        <v>0</v>
      </c>
      <c r="F56" s="479">
        <v>0</v>
      </c>
      <c r="G56" s="212">
        <v>99</v>
      </c>
      <c r="H56" s="212">
        <v>108</v>
      </c>
      <c r="I56" s="212">
        <v>94</v>
      </c>
      <c r="J56" s="214">
        <v>21</v>
      </c>
    </row>
    <row r="57" spans="1:10" ht="21.75" customHeight="1" x14ac:dyDescent="0.15">
      <c r="A57" s="469" t="s">
        <v>647</v>
      </c>
      <c r="B57" s="212">
        <v>2</v>
      </c>
      <c r="C57" s="212">
        <v>287</v>
      </c>
      <c r="D57" s="480">
        <v>0</v>
      </c>
      <c r="E57" s="481">
        <v>0</v>
      </c>
      <c r="F57" s="482">
        <v>0</v>
      </c>
      <c r="G57" s="212">
        <v>86</v>
      </c>
      <c r="H57" s="212">
        <v>96</v>
      </c>
      <c r="I57" s="212">
        <v>105</v>
      </c>
      <c r="J57" s="214">
        <v>27</v>
      </c>
    </row>
    <row r="58" spans="1:10" ht="21.75" customHeight="1" x14ac:dyDescent="0.15">
      <c r="A58" s="470" t="s">
        <v>1036</v>
      </c>
      <c r="B58" s="212">
        <v>2</v>
      </c>
      <c r="C58" s="212">
        <v>234</v>
      </c>
      <c r="D58" s="480">
        <v>0</v>
      </c>
      <c r="E58" s="481">
        <v>0</v>
      </c>
      <c r="F58" s="482">
        <v>0</v>
      </c>
      <c r="G58" s="212">
        <v>65</v>
      </c>
      <c r="H58" s="212">
        <v>78</v>
      </c>
      <c r="I58" s="212">
        <v>91</v>
      </c>
      <c r="J58" s="214">
        <v>29</v>
      </c>
    </row>
    <row r="59" spans="1:10" ht="21.75" customHeight="1" x14ac:dyDescent="0.15">
      <c r="A59" s="470" t="s">
        <v>1035</v>
      </c>
      <c r="B59" s="212">
        <v>2</v>
      </c>
      <c r="C59" s="212">
        <v>244</v>
      </c>
      <c r="D59" s="480">
        <v>2</v>
      </c>
      <c r="E59" s="481">
        <v>12</v>
      </c>
      <c r="F59" s="482">
        <v>12</v>
      </c>
      <c r="G59" s="212">
        <v>73</v>
      </c>
      <c r="H59" s="212">
        <v>68</v>
      </c>
      <c r="I59" s="212">
        <v>77</v>
      </c>
      <c r="J59" s="214">
        <v>31</v>
      </c>
    </row>
    <row r="60" spans="1:10" ht="21.75" customHeight="1" x14ac:dyDescent="0.15">
      <c r="A60" s="470" t="s">
        <v>649</v>
      </c>
      <c r="B60" s="212">
        <v>2</v>
      </c>
      <c r="C60" s="212">
        <v>246</v>
      </c>
      <c r="D60" s="480">
        <v>4</v>
      </c>
      <c r="E60" s="481">
        <v>24</v>
      </c>
      <c r="F60" s="482">
        <v>16</v>
      </c>
      <c r="G60" s="212">
        <v>62</v>
      </c>
      <c r="H60" s="212">
        <v>73</v>
      </c>
      <c r="I60" s="212">
        <v>67</v>
      </c>
      <c r="J60" s="214">
        <v>35</v>
      </c>
    </row>
    <row r="61" spans="1:10" ht="21.75" customHeight="1" thickBot="1" x14ac:dyDescent="0.2">
      <c r="A61" s="483" t="s">
        <v>650</v>
      </c>
      <c r="B61" s="375">
        <v>2</v>
      </c>
      <c r="C61" s="375">
        <v>254</v>
      </c>
      <c r="D61" s="484">
        <v>7</v>
      </c>
      <c r="E61" s="485">
        <v>24</v>
      </c>
      <c r="F61" s="486">
        <v>26</v>
      </c>
      <c r="G61" s="375">
        <v>64</v>
      </c>
      <c r="H61" s="375">
        <v>62</v>
      </c>
      <c r="I61" s="375">
        <v>71</v>
      </c>
      <c r="J61" s="386">
        <v>35</v>
      </c>
    </row>
    <row r="62" spans="1:10" ht="18" customHeight="1" x14ac:dyDescent="0.15">
      <c r="A62" s="487" t="s">
        <v>1043</v>
      </c>
      <c r="B62" s="487"/>
      <c r="C62" s="487"/>
      <c r="D62" s="487"/>
      <c r="E62" s="487"/>
      <c r="F62" s="487"/>
      <c r="G62" s="458" t="s">
        <v>696</v>
      </c>
      <c r="H62" s="458"/>
      <c r="I62" s="458"/>
      <c r="J62" s="458"/>
    </row>
    <row r="63" spans="1:10" ht="18.75" customHeight="1" x14ac:dyDescent="0.15">
      <c r="A63" s="295" t="s">
        <v>1044</v>
      </c>
      <c r="B63" s="295"/>
      <c r="C63" s="295"/>
      <c r="D63" s="295"/>
      <c r="E63" s="295"/>
      <c r="F63" s="295"/>
    </row>
  </sheetData>
  <mergeCells count="20">
    <mergeCell ref="A1:C1"/>
    <mergeCell ref="A3:B3"/>
    <mergeCell ref="A4:B5"/>
    <mergeCell ref="A6:B7"/>
    <mergeCell ref="A9:D9"/>
    <mergeCell ref="C3:F3"/>
    <mergeCell ref="C10:J10"/>
    <mergeCell ref="G3:J3"/>
    <mergeCell ref="G4:J5"/>
    <mergeCell ref="A62:F62"/>
    <mergeCell ref="A63:F63"/>
    <mergeCell ref="G6:J7"/>
    <mergeCell ref="C4:F5"/>
    <mergeCell ref="C6:F7"/>
    <mergeCell ref="G8:J8"/>
    <mergeCell ref="G62:J62"/>
    <mergeCell ref="B11:B12"/>
    <mergeCell ref="A11:A12"/>
    <mergeCell ref="J11:J12"/>
    <mergeCell ref="C11:I11"/>
  </mergeCells>
  <phoneticPr fontId="2"/>
  <pageMargins left="0.78740157480314965" right="0.78740157480314965" top="0.78740157480314965" bottom="0.59055118110236227" header="0.51181102362204722" footer="0.31496062992125984"/>
  <pageSetup paperSize="9" firstPageNumber="172" orientation="portrait" blackAndWhite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Normal="100" zoomScaleSheetLayoutView="100" workbookViewId="0">
      <selection activeCell="F2" sqref="F2"/>
    </sheetView>
  </sheetViews>
  <sheetFormatPr defaultRowHeight="13.5" outlineLevelRow="1" x14ac:dyDescent="0.15"/>
  <cols>
    <col min="1" max="1" width="8.5" customWidth="1"/>
    <col min="2" max="13" width="6.5" customWidth="1"/>
  </cols>
  <sheetData>
    <row r="1" spans="1:14" ht="22.5" customHeight="1" x14ac:dyDescent="0.15">
      <c r="A1" s="252" t="s">
        <v>1066</v>
      </c>
      <c r="B1" s="253"/>
      <c r="C1" s="253"/>
      <c r="D1" s="253"/>
      <c r="E1" s="253"/>
      <c r="F1" s="253"/>
    </row>
    <row r="2" spans="1:14" ht="22.5" customHeight="1" thickBot="1" x14ac:dyDescent="0.2">
      <c r="A2" s="303" t="s">
        <v>535</v>
      </c>
      <c r="B2" s="303"/>
      <c r="C2" s="303"/>
      <c r="D2" s="303"/>
      <c r="E2" s="303"/>
      <c r="G2" s="251" t="s">
        <v>295</v>
      </c>
      <c r="H2" s="304"/>
      <c r="I2" s="304"/>
      <c r="J2" s="304"/>
      <c r="K2" s="304"/>
      <c r="L2" s="304"/>
      <c r="M2" s="304"/>
    </row>
    <row r="3" spans="1:14" ht="14.25" customHeight="1" x14ac:dyDescent="0.15">
      <c r="A3" s="296" t="s">
        <v>231</v>
      </c>
      <c r="B3" s="248" t="s">
        <v>182</v>
      </c>
      <c r="C3" s="248" t="s">
        <v>233</v>
      </c>
      <c r="D3" s="248" t="s">
        <v>234</v>
      </c>
      <c r="E3" s="248" t="s">
        <v>183</v>
      </c>
      <c r="F3" s="248" t="s">
        <v>184</v>
      </c>
      <c r="G3" s="248" t="s">
        <v>235</v>
      </c>
      <c r="H3" s="13" t="s">
        <v>188</v>
      </c>
      <c r="I3" s="248" t="s">
        <v>236</v>
      </c>
      <c r="J3" s="13" t="s">
        <v>190</v>
      </c>
      <c r="K3" s="300" t="s">
        <v>185</v>
      </c>
      <c r="L3" s="248" t="s">
        <v>186</v>
      </c>
      <c r="M3" s="305" t="s">
        <v>187</v>
      </c>
      <c r="N3" s="2"/>
    </row>
    <row r="4" spans="1:14" ht="13.5" customHeight="1" x14ac:dyDescent="0.15">
      <c r="A4" s="297"/>
      <c r="B4" s="249"/>
      <c r="C4" s="249"/>
      <c r="D4" s="249"/>
      <c r="E4" s="249"/>
      <c r="F4" s="249"/>
      <c r="G4" s="249"/>
      <c r="H4" s="14" t="s">
        <v>189</v>
      </c>
      <c r="I4" s="249"/>
      <c r="J4" s="30" t="s">
        <v>237</v>
      </c>
      <c r="K4" s="250"/>
      <c r="L4" s="249"/>
      <c r="M4" s="306"/>
      <c r="N4" s="2"/>
    </row>
    <row r="5" spans="1:14" ht="7.5" customHeight="1" x14ac:dyDescent="0.15">
      <c r="A5" s="12"/>
      <c r="B5" s="62" t="s">
        <v>232</v>
      </c>
      <c r="C5" s="62" t="s">
        <v>43</v>
      </c>
      <c r="D5" s="58"/>
      <c r="E5" s="31"/>
      <c r="F5" s="59" t="s">
        <v>32</v>
      </c>
      <c r="G5" s="58"/>
      <c r="H5" s="31"/>
      <c r="I5" s="31"/>
      <c r="J5" s="31"/>
      <c r="K5" s="31"/>
      <c r="L5" s="59" t="s">
        <v>32</v>
      </c>
      <c r="M5" s="63" t="s">
        <v>32</v>
      </c>
      <c r="N5" s="1"/>
    </row>
    <row r="6" spans="1:14" s="4" customFormat="1" ht="21.75" hidden="1" customHeight="1" outlineLevel="1" x14ac:dyDescent="0.15">
      <c r="A6" s="10" t="s">
        <v>195</v>
      </c>
      <c r="B6" s="64">
        <v>52</v>
      </c>
      <c r="C6" s="64" t="s">
        <v>53</v>
      </c>
      <c r="D6" s="64" t="s">
        <v>53</v>
      </c>
      <c r="E6" s="64">
        <v>6</v>
      </c>
      <c r="F6" s="64">
        <v>21</v>
      </c>
      <c r="G6" s="64">
        <v>6</v>
      </c>
      <c r="H6" s="64" t="s">
        <v>53</v>
      </c>
      <c r="I6" s="64" t="s">
        <v>53</v>
      </c>
      <c r="J6" s="64" t="s">
        <v>53</v>
      </c>
      <c r="K6" s="64">
        <v>19</v>
      </c>
      <c r="L6" s="64" t="s">
        <v>53</v>
      </c>
      <c r="M6" s="65" t="s">
        <v>53</v>
      </c>
      <c r="N6" s="16"/>
    </row>
    <row r="7" spans="1:14" s="4" customFormat="1" ht="21.75" hidden="1" customHeight="1" outlineLevel="1" x14ac:dyDescent="0.15">
      <c r="A7" s="9" t="s">
        <v>198</v>
      </c>
      <c r="B7" s="60">
        <v>38</v>
      </c>
      <c r="C7" s="60">
        <v>2</v>
      </c>
      <c r="D7" s="60" t="s">
        <v>53</v>
      </c>
      <c r="E7" s="60">
        <v>6</v>
      </c>
      <c r="F7" s="60">
        <v>20</v>
      </c>
      <c r="G7" s="60">
        <v>2</v>
      </c>
      <c r="H7" s="60" t="s">
        <v>53</v>
      </c>
      <c r="I7" s="60" t="s">
        <v>53</v>
      </c>
      <c r="J7" s="60" t="s">
        <v>53</v>
      </c>
      <c r="K7" s="60">
        <v>8</v>
      </c>
      <c r="L7" s="60" t="s">
        <v>53</v>
      </c>
      <c r="M7" s="61" t="s">
        <v>53</v>
      </c>
      <c r="N7" s="16"/>
    </row>
    <row r="8" spans="1:14" s="4" customFormat="1" ht="21.75" hidden="1" customHeight="1" outlineLevel="1" x14ac:dyDescent="0.15">
      <c r="A8" s="9" t="s">
        <v>199</v>
      </c>
      <c r="B8" s="60">
        <v>48</v>
      </c>
      <c r="C8" s="60" t="s">
        <v>53</v>
      </c>
      <c r="D8" s="298">
        <v>14</v>
      </c>
      <c r="E8" s="298"/>
      <c r="F8" s="298"/>
      <c r="G8" s="298">
        <v>34</v>
      </c>
      <c r="H8" s="298"/>
      <c r="I8" s="298"/>
      <c r="J8" s="298"/>
      <c r="K8" s="298"/>
      <c r="L8" s="298"/>
      <c r="M8" s="61" t="s">
        <v>53</v>
      </c>
      <c r="N8" s="16"/>
    </row>
    <row r="9" spans="1:14" s="4" customFormat="1" ht="21.75" hidden="1" customHeight="1" outlineLevel="1" x14ac:dyDescent="0.15">
      <c r="A9" s="9" t="s">
        <v>200</v>
      </c>
      <c r="B9" s="60">
        <v>36</v>
      </c>
      <c r="C9" s="60" t="s">
        <v>53</v>
      </c>
      <c r="D9" s="298">
        <v>5</v>
      </c>
      <c r="E9" s="298"/>
      <c r="F9" s="298"/>
      <c r="G9" s="298">
        <v>31</v>
      </c>
      <c r="H9" s="298"/>
      <c r="I9" s="298"/>
      <c r="J9" s="298"/>
      <c r="K9" s="298"/>
      <c r="L9" s="298"/>
      <c r="M9" s="61" t="s">
        <v>53</v>
      </c>
      <c r="N9" s="16"/>
    </row>
    <row r="10" spans="1:14" s="4" customFormat="1" ht="21.75" hidden="1" customHeight="1" outlineLevel="1" x14ac:dyDescent="0.15">
      <c r="A10" s="9" t="s">
        <v>201</v>
      </c>
      <c r="B10" s="60">
        <v>44</v>
      </c>
      <c r="C10" s="60">
        <v>2</v>
      </c>
      <c r="D10" s="298">
        <v>11</v>
      </c>
      <c r="E10" s="298"/>
      <c r="F10" s="298"/>
      <c r="G10" s="298">
        <v>31</v>
      </c>
      <c r="H10" s="298"/>
      <c r="I10" s="298"/>
      <c r="J10" s="298"/>
      <c r="K10" s="298"/>
      <c r="L10" s="298"/>
      <c r="M10" s="61" t="s">
        <v>53</v>
      </c>
      <c r="N10" s="16"/>
    </row>
    <row r="11" spans="1:14" s="4" customFormat="1" ht="21.75" hidden="1" customHeight="1" outlineLevel="1" x14ac:dyDescent="0.15">
      <c r="A11" s="9" t="s">
        <v>202</v>
      </c>
      <c r="B11" s="60">
        <v>25</v>
      </c>
      <c r="C11" s="60" t="s">
        <v>53</v>
      </c>
      <c r="D11" s="298">
        <v>13</v>
      </c>
      <c r="E11" s="298"/>
      <c r="F11" s="298"/>
      <c r="G11" s="298">
        <v>11</v>
      </c>
      <c r="H11" s="298"/>
      <c r="I11" s="298"/>
      <c r="J11" s="298"/>
      <c r="K11" s="298"/>
      <c r="L11" s="298"/>
      <c r="M11" s="61">
        <v>1</v>
      </c>
      <c r="N11" s="16"/>
    </row>
    <row r="12" spans="1:14" s="4" customFormat="1" ht="21.75" hidden="1" customHeight="1" outlineLevel="1" x14ac:dyDescent="0.15">
      <c r="A12" s="9" t="s">
        <v>203</v>
      </c>
      <c r="B12" s="60">
        <v>10</v>
      </c>
      <c r="C12" s="60" t="s">
        <v>53</v>
      </c>
      <c r="D12" s="298">
        <v>6</v>
      </c>
      <c r="E12" s="298"/>
      <c r="F12" s="298"/>
      <c r="G12" s="298">
        <v>4</v>
      </c>
      <c r="H12" s="298"/>
      <c r="I12" s="298"/>
      <c r="J12" s="298"/>
      <c r="K12" s="298"/>
      <c r="L12" s="298"/>
      <c r="M12" s="61" t="s">
        <v>53</v>
      </c>
      <c r="N12" s="16"/>
    </row>
    <row r="13" spans="1:14" s="4" customFormat="1" ht="21.75" hidden="1" customHeight="1" outlineLevel="1" x14ac:dyDescent="0.15">
      <c r="A13" s="9" t="s">
        <v>204</v>
      </c>
      <c r="B13" s="60">
        <v>10</v>
      </c>
      <c r="C13" s="60" t="s">
        <v>53</v>
      </c>
      <c r="D13" s="298">
        <v>5</v>
      </c>
      <c r="E13" s="298"/>
      <c r="F13" s="298"/>
      <c r="G13" s="298">
        <v>5</v>
      </c>
      <c r="H13" s="298"/>
      <c r="I13" s="298"/>
      <c r="J13" s="298"/>
      <c r="K13" s="298"/>
      <c r="L13" s="298"/>
      <c r="M13" s="61" t="s">
        <v>53</v>
      </c>
      <c r="N13" s="16"/>
    </row>
    <row r="14" spans="1:14" s="4" customFormat="1" ht="21.75" hidden="1" customHeight="1" outlineLevel="1" x14ac:dyDescent="0.15">
      <c r="A14" s="9" t="s">
        <v>205</v>
      </c>
      <c r="B14" s="60">
        <v>11</v>
      </c>
      <c r="C14" s="60" t="s">
        <v>53</v>
      </c>
      <c r="D14" s="298">
        <v>9</v>
      </c>
      <c r="E14" s="298"/>
      <c r="F14" s="298"/>
      <c r="G14" s="298">
        <v>2</v>
      </c>
      <c r="H14" s="298"/>
      <c r="I14" s="298"/>
      <c r="J14" s="298"/>
      <c r="K14" s="298"/>
      <c r="L14" s="298"/>
      <c r="M14" s="61" t="s">
        <v>53</v>
      </c>
      <c r="N14" s="16"/>
    </row>
    <row r="15" spans="1:14" s="4" customFormat="1" ht="21.75" hidden="1" customHeight="1" outlineLevel="1" x14ac:dyDescent="0.15">
      <c r="A15" s="9" t="s">
        <v>206</v>
      </c>
      <c r="B15" s="60">
        <v>13</v>
      </c>
      <c r="C15" s="60" t="s">
        <v>53</v>
      </c>
      <c r="D15" s="298">
        <v>3</v>
      </c>
      <c r="E15" s="298"/>
      <c r="F15" s="298"/>
      <c r="G15" s="298">
        <v>10</v>
      </c>
      <c r="H15" s="298"/>
      <c r="I15" s="298"/>
      <c r="J15" s="298"/>
      <c r="K15" s="298"/>
      <c r="L15" s="298"/>
      <c r="M15" s="61" t="s">
        <v>53</v>
      </c>
      <c r="N15" s="16"/>
    </row>
    <row r="16" spans="1:14" s="4" customFormat="1" ht="21.75" hidden="1" customHeight="1" outlineLevel="1" x14ac:dyDescent="0.15">
      <c r="A16" s="9" t="s">
        <v>207</v>
      </c>
      <c r="B16" s="60">
        <v>10</v>
      </c>
      <c r="C16" s="60">
        <v>1</v>
      </c>
      <c r="D16" s="298">
        <v>9</v>
      </c>
      <c r="E16" s="298"/>
      <c r="F16" s="298"/>
      <c r="G16" s="298" t="s">
        <v>238</v>
      </c>
      <c r="H16" s="298"/>
      <c r="I16" s="298"/>
      <c r="J16" s="298"/>
      <c r="K16" s="298"/>
      <c r="L16" s="298"/>
      <c r="M16" s="61" t="s">
        <v>53</v>
      </c>
      <c r="N16" s="16"/>
    </row>
    <row r="17" spans="1:19" s="4" customFormat="1" ht="21.75" hidden="1" customHeight="1" outlineLevel="1" x14ac:dyDescent="0.15">
      <c r="A17" s="9" t="s">
        <v>208</v>
      </c>
      <c r="B17" s="60">
        <v>11</v>
      </c>
      <c r="C17" s="60" t="s">
        <v>53</v>
      </c>
      <c r="D17" s="298">
        <v>4</v>
      </c>
      <c r="E17" s="298"/>
      <c r="F17" s="298"/>
      <c r="G17" s="298">
        <v>7</v>
      </c>
      <c r="H17" s="298"/>
      <c r="I17" s="298"/>
      <c r="J17" s="298"/>
      <c r="K17" s="298"/>
      <c r="L17" s="298"/>
      <c r="M17" s="61" t="s">
        <v>53</v>
      </c>
      <c r="N17" s="16"/>
    </row>
    <row r="18" spans="1:19" s="4" customFormat="1" ht="21.75" hidden="1" customHeight="1" outlineLevel="1" x14ac:dyDescent="0.15">
      <c r="A18" s="9" t="s">
        <v>209</v>
      </c>
      <c r="B18" s="60">
        <v>10</v>
      </c>
      <c r="C18" s="60" t="s">
        <v>53</v>
      </c>
      <c r="D18" s="298">
        <v>4</v>
      </c>
      <c r="E18" s="298"/>
      <c r="F18" s="298"/>
      <c r="G18" s="298">
        <v>6</v>
      </c>
      <c r="H18" s="298"/>
      <c r="I18" s="298"/>
      <c r="J18" s="298"/>
      <c r="K18" s="298"/>
      <c r="L18" s="298"/>
      <c r="M18" s="61" t="s">
        <v>53</v>
      </c>
      <c r="N18" s="16"/>
    </row>
    <row r="19" spans="1:19" s="4" customFormat="1" ht="21.75" hidden="1" customHeight="1" outlineLevel="1" x14ac:dyDescent="0.15">
      <c r="A19" s="9" t="s">
        <v>210</v>
      </c>
      <c r="B19" s="60">
        <v>6</v>
      </c>
      <c r="C19" s="60" t="s">
        <v>53</v>
      </c>
      <c r="D19" s="298">
        <v>5</v>
      </c>
      <c r="E19" s="298"/>
      <c r="F19" s="298"/>
      <c r="G19" s="298">
        <v>1</v>
      </c>
      <c r="H19" s="298"/>
      <c r="I19" s="298"/>
      <c r="J19" s="298"/>
      <c r="K19" s="298"/>
      <c r="L19" s="298"/>
      <c r="M19" s="61" t="s">
        <v>53</v>
      </c>
      <c r="N19" s="16"/>
    </row>
    <row r="20" spans="1:19" s="4" customFormat="1" ht="21.75" hidden="1" customHeight="1" outlineLevel="1" x14ac:dyDescent="0.15">
      <c r="A20" s="9" t="s">
        <v>421</v>
      </c>
      <c r="B20" s="60">
        <v>5</v>
      </c>
      <c r="C20" s="60" t="s">
        <v>53</v>
      </c>
      <c r="D20" s="298">
        <v>3</v>
      </c>
      <c r="E20" s="298"/>
      <c r="F20" s="298"/>
      <c r="G20" s="298">
        <v>2</v>
      </c>
      <c r="H20" s="298"/>
      <c r="I20" s="298"/>
      <c r="J20" s="298"/>
      <c r="K20" s="298"/>
      <c r="L20" s="298"/>
      <c r="M20" s="61" t="s">
        <v>53</v>
      </c>
      <c r="N20" s="16"/>
    </row>
    <row r="21" spans="1:19" s="4" customFormat="1" ht="21.75" hidden="1" customHeight="1" outlineLevel="1" x14ac:dyDescent="0.15">
      <c r="A21" s="9" t="s">
        <v>211</v>
      </c>
      <c r="B21" s="60">
        <v>5</v>
      </c>
      <c r="C21" s="60">
        <v>1</v>
      </c>
      <c r="D21" s="298" t="s">
        <v>239</v>
      </c>
      <c r="E21" s="298"/>
      <c r="F21" s="298"/>
      <c r="G21" s="298">
        <v>4</v>
      </c>
      <c r="H21" s="298"/>
      <c r="I21" s="298"/>
      <c r="J21" s="298"/>
      <c r="K21" s="298"/>
      <c r="L21" s="298"/>
      <c r="M21" s="61" t="s">
        <v>53</v>
      </c>
      <c r="N21" s="16"/>
    </row>
    <row r="22" spans="1:19" s="4" customFormat="1" ht="21.75" hidden="1" customHeight="1" outlineLevel="1" x14ac:dyDescent="0.15">
      <c r="A22" s="9" t="s">
        <v>212</v>
      </c>
      <c r="B22" s="60">
        <v>14</v>
      </c>
      <c r="C22" s="60" t="s">
        <v>53</v>
      </c>
      <c r="D22" s="298" t="s">
        <v>239</v>
      </c>
      <c r="E22" s="298"/>
      <c r="F22" s="298"/>
      <c r="G22" s="298">
        <v>14</v>
      </c>
      <c r="H22" s="298"/>
      <c r="I22" s="298"/>
      <c r="J22" s="298"/>
      <c r="K22" s="298"/>
      <c r="L22" s="298"/>
      <c r="M22" s="61" t="s">
        <v>53</v>
      </c>
      <c r="N22" s="16"/>
    </row>
    <row r="23" spans="1:19" s="4" customFormat="1" ht="21.75" hidden="1" customHeight="1" outlineLevel="1" x14ac:dyDescent="0.15">
      <c r="A23" s="9" t="s">
        <v>213</v>
      </c>
      <c r="B23" s="60">
        <v>7</v>
      </c>
      <c r="C23" s="60">
        <v>1</v>
      </c>
      <c r="D23" s="298">
        <v>2</v>
      </c>
      <c r="E23" s="298"/>
      <c r="F23" s="298"/>
      <c r="G23" s="298">
        <v>4</v>
      </c>
      <c r="H23" s="298"/>
      <c r="I23" s="298"/>
      <c r="J23" s="298"/>
      <c r="K23" s="298"/>
      <c r="L23" s="298"/>
      <c r="M23" s="61" t="s">
        <v>53</v>
      </c>
      <c r="N23" s="16"/>
    </row>
    <row r="24" spans="1:19" s="4" customFormat="1" ht="21.75" hidden="1" customHeight="1" outlineLevel="1" x14ac:dyDescent="0.15">
      <c r="A24" s="9" t="s">
        <v>214</v>
      </c>
      <c r="B24" s="60">
        <v>3</v>
      </c>
      <c r="C24" s="60" t="s">
        <v>53</v>
      </c>
      <c r="D24" s="298">
        <v>2</v>
      </c>
      <c r="E24" s="298"/>
      <c r="F24" s="298"/>
      <c r="G24" s="298">
        <v>1</v>
      </c>
      <c r="H24" s="298"/>
      <c r="I24" s="298"/>
      <c r="J24" s="298"/>
      <c r="K24" s="298"/>
      <c r="L24" s="298"/>
      <c r="M24" s="61" t="s">
        <v>53</v>
      </c>
      <c r="N24" s="16"/>
    </row>
    <row r="25" spans="1:19" s="4" customFormat="1" ht="21.75" hidden="1" customHeight="1" outlineLevel="1" x14ac:dyDescent="0.15">
      <c r="A25" s="9" t="s">
        <v>215</v>
      </c>
      <c r="B25" s="60">
        <v>6</v>
      </c>
      <c r="C25" s="60" t="s">
        <v>53</v>
      </c>
      <c r="D25" s="298">
        <v>2</v>
      </c>
      <c r="E25" s="298"/>
      <c r="F25" s="298"/>
      <c r="G25" s="298">
        <v>4</v>
      </c>
      <c r="H25" s="298"/>
      <c r="I25" s="298"/>
      <c r="J25" s="298"/>
      <c r="K25" s="298"/>
      <c r="L25" s="298"/>
      <c r="M25" s="61" t="s">
        <v>53</v>
      </c>
      <c r="N25" s="16"/>
    </row>
    <row r="26" spans="1:19" s="4" customFormat="1" ht="21.75" hidden="1" customHeight="1" outlineLevel="1" x14ac:dyDescent="0.15">
      <c r="A26" s="9" t="s">
        <v>216</v>
      </c>
      <c r="B26" s="60" t="s">
        <v>53</v>
      </c>
      <c r="C26" s="60" t="s">
        <v>53</v>
      </c>
      <c r="D26" s="298" t="s">
        <v>239</v>
      </c>
      <c r="E26" s="298"/>
      <c r="F26" s="298"/>
      <c r="G26" s="298" t="s">
        <v>238</v>
      </c>
      <c r="H26" s="298"/>
      <c r="I26" s="298"/>
      <c r="J26" s="298"/>
      <c r="K26" s="298"/>
      <c r="L26" s="298"/>
      <c r="M26" s="61" t="s">
        <v>53</v>
      </c>
      <c r="N26" s="16"/>
      <c r="S26" s="7"/>
    </row>
    <row r="27" spans="1:19" s="4" customFormat="1" ht="21.75" hidden="1" customHeight="1" outlineLevel="1" x14ac:dyDescent="0.15">
      <c r="A27" s="23" t="s">
        <v>217</v>
      </c>
      <c r="B27" s="24">
        <v>2</v>
      </c>
      <c r="C27" s="24" t="s">
        <v>53</v>
      </c>
      <c r="D27" s="299">
        <v>2</v>
      </c>
      <c r="E27" s="299"/>
      <c r="F27" s="299"/>
      <c r="G27" s="299" t="s">
        <v>238</v>
      </c>
      <c r="H27" s="299"/>
      <c r="I27" s="299"/>
      <c r="J27" s="299"/>
      <c r="K27" s="299"/>
      <c r="L27" s="299"/>
      <c r="M27" s="25" t="s">
        <v>53</v>
      </c>
      <c r="N27" s="16"/>
    </row>
    <row r="28" spans="1:19" s="4" customFormat="1" ht="26.25" hidden="1" customHeight="1" outlineLevel="1" x14ac:dyDescent="0.15">
      <c r="A28" s="10" t="s">
        <v>422</v>
      </c>
      <c r="B28" s="64">
        <v>3</v>
      </c>
      <c r="C28" s="64">
        <v>1</v>
      </c>
      <c r="D28" s="302" t="s">
        <v>239</v>
      </c>
      <c r="E28" s="302"/>
      <c r="F28" s="302"/>
      <c r="G28" s="302">
        <v>2</v>
      </c>
      <c r="H28" s="302"/>
      <c r="I28" s="302"/>
      <c r="J28" s="302"/>
      <c r="K28" s="302"/>
      <c r="L28" s="302"/>
      <c r="M28" s="65" t="s">
        <v>53</v>
      </c>
      <c r="N28" s="16"/>
    </row>
    <row r="29" spans="1:19" s="4" customFormat="1" ht="26.25" hidden="1" customHeight="1" outlineLevel="1" x14ac:dyDescent="0.15">
      <c r="A29" s="9" t="s">
        <v>218</v>
      </c>
      <c r="B29" s="60">
        <v>2</v>
      </c>
      <c r="C29" s="60">
        <v>1</v>
      </c>
      <c r="D29" s="298" t="s">
        <v>239</v>
      </c>
      <c r="E29" s="298"/>
      <c r="F29" s="298"/>
      <c r="G29" s="298" t="s">
        <v>238</v>
      </c>
      <c r="H29" s="298"/>
      <c r="I29" s="298"/>
      <c r="J29" s="298"/>
      <c r="K29" s="298"/>
      <c r="L29" s="298"/>
      <c r="M29" s="61">
        <v>1</v>
      </c>
      <c r="N29" s="16"/>
    </row>
    <row r="30" spans="1:19" s="4" customFormat="1" ht="26.25" hidden="1" customHeight="1" outlineLevel="1" x14ac:dyDescent="0.15">
      <c r="A30" s="9" t="s">
        <v>219</v>
      </c>
      <c r="B30" s="60" t="s">
        <v>53</v>
      </c>
      <c r="C30" s="60" t="s">
        <v>53</v>
      </c>
      <c r="D30" s="298" t="s">
        <v>239</v>
      </c>
      <c r="E30" s="298"/>
      <c r="F30" s="298"/>
      <c r="G30" s="298" t="s">
        <v>238</v>
      </c>
      <c r="H30" s="298"/>
      <c r="I30" s="298"/>
      <c r="J30" s="298"/>
      <c r="K30" s="298"/>
      <c r="L30" s="298"/>
      <c r="M30" s="61" t="s">
        <v>53</v>
      </c>
      <c r="N30" s="16"/>
    </row>
    <row r="31" spans="1:19" s="4" customFormat="1" ht="26.25" hidden="1" customHeight="1" outlineLevel="1" x14ac:dyDescent="0.15">
      <c r="A31" s="9" t="s">
        <v>220</v>
      </c>
      <c r="B31" s="60">
        <v>4</v>
      </c>
      <c r="C31" s="60" t="s">
        <v>53</v>
      </c>
      <c r="D31" s="298">
        <v>4</v>
      </c>
      <c r="E31" s="298"/>
      <c r="F31" s="298"/>
      <c r="G31" s="298" t="s">
        <v>238</v>
      </c>
      <c r="H31" s="298"/>
      <c r="I31" s="298"/>
      <c r="J31" s="298"/>
      <c r="K31" s="298"/>
      <c r="L31" s="298"/>
      <c r="M31" s="61" t="s">
        <v>53</v>
      </c>
      <c r="N31" s="16"/>
    </row>
    <row r="32" spans="1:19" s="4" customFormat="1" ht="26.25" hidden="1" customHeight="1" outlineLevel="1" x14ac:dyDescent="0.15">
      <c r="A32" s="23" t="s">
        <v>221</v>
      </c>
      <c r="B32" s="24">
        <v>1</v>
      </c>
      <c r="C32" s="24" t="s">
        <v>53</v>
      </c>
      <c r="D32" s="299" t="s">
        <v>239</v>
      </c>
      <c r="E32" s="299"/>
      <c r="F32" s="299"/>
      <c r="G32" s="299">
        <v>1</v>
      </c>
      <c r="H32" s="299"/>
      <c r="I32" s="299"/>
      <c r="J32" s="299"/>
      <c r="K32" s="299"/>
      <c r="L32" s="299"/>
      <c r="M32" s="25" t="s">
        <v>53</v>
      </c>
      <c r="N32" s="16"/>
    </row>
    <row r="33" spans="1:14" s="4" customFormat="1" ht="26.25" hidden="1" customHeight="1" outlineLevel="1" x14ac:dyDescent="0.15">
      <c r="A33" s="10" t="s">
        <v>597</v>
      </c>
      <c r="B33" s="64" t="s">
        <v>53</v>
      </c>
      <c r="C33" s="64" t="s">
        <v>53</v>
      </c>
      <c r="D33" s="302" t="s">
        <v>239</v>
      </c>
      <c r="E33" s="302"/>
      <c r="F33" s="302"/>
      <c r="G33" s="302" t="s">
        <v>238</v>
      </c>
      <c r="H33" s="302"/>
      <c r="I33" s="302"/>
      <c r="J33" s="302"/>
      <c r="K33" s="302"/>
      <c r="L33" s="302"/>
      <c r="M33" s="65" t="s">
        <v>53</v>
      </c>
      <c r="N33" s="16"/>
    </row>
    <row r="34" spans="1:14" ht="26.25" hidden="1" customHeight="1" outlineLevel="1" x14ac:dyDescent="0.15">
      <c r="A34" s="9" t="s">
        <v>222</v>
      </c>
      <c r="B34" s="60" t="s">
        <v>53</v>
      </c>
      <c r="C34" s="60" t="s">
        <v>53</v>
      </c>
      <c r="D34" s="298" t="s">
        <v>239</v>
      </c>
      <c r="E34" s="298"/>
      <c r="F34" s="298"/>
      <c r="G34" s="298" t="s">
        <v>238</v>
      </c>
      <c r="H34" s="298"/>
      <c r="I34" s="298"/>
      <c r="J34" s="298"/>
      <c r="K34" s="298"/>
      <c r="L34" s="298"/>
      <c r="M34" s="61" t="s">
        <v>53</v>
      </c>
      <c r="N34" s="16"/>
    </row>
    <row r="35" spans="1:14" ht="26.25" hidden="1" customHeight="1" outlineLevel="1" x14ac:dyDescent="0.15">
      <c r="A35" s="9" t="s">
        <v>223</v>
      </c>
      <c r="B35" s="60" t="s">
        <v>53</v>
      </c>
      <c r="C35" s="60" t="s">
        <v>53</v>
      </c>
      <c r="D35" s="298" t="s">
        <v>239</v>
      </c>
      <c r="E35" s="298"/>
      <c r="F35" s="298"/>
      <c r="G35" s="298" t="s">
        <v>238</v>
      </c>
      <c r="H35" s="298"/>
      <c r="I35" s="298"/>
      <c r="J35" s="298"/>
      <c r="K35" s="298"/>
      <c r="L35" s="298"/>
      <c r="M35" s="61" t="s">
        <v>53</v>
      </c>
      <c r="N35" s="16"/>
    </row>
    <row r="36" spans="1:14" ht="26.25" hidden="1" customHeight="1" outlineLevel="1" x14ac:dyDescent="0.15">
      <c r="A36" s="9" t="s">
        <v>224</v>
      </c>
      <c r="B36" s="60" t="s">
        <v>53</v>
      </c>
      <c r="C36" s="60" t="s">
        <v>53</v>
      </c>
      <c r="D36" s="298" t="s">
        <v>239</v>
      </c>
      <c r="E36" s="298"/>
      <c r="F36" s="298"/>
      <c r="G36" s="298" t="s">
        <v>238</v>
      </c>
      <c r="H36" s="298"/>
      <c r="I36" s="298"/>
      <c r="J36" s="298"/>
      <c r="K36" s="298"/>
      <c r="L36" s="298"/>
      <c r="M36" s="61" t="s">
        <v>53</v>
      </c>
      <c r="N36" s="16"/>
    </row>
    <row r="37" spans="1:14" ht="26.25" hidden="1" customHeight="1" outlineLevel="1" x14ac:dyDescent="0.15">
      <c r="A37" s="169" t="s">
        <v>225</v>
      </c>
      <c r="B37" s="170" t="s">
        <v>53</v>
      </c>
      <c r="C37" s="170" t="s">
        <v>53</v>
      </c>
      <c r="D37" s="299" t="s">
        <v>239</v>
      </c>
      <c r="E37" s="299"/>
      <c r="F37" s="299"/>
      <c r="G37" s="299" t="s">
        <v>238</v>
      </c>
      <c r="H37" s="299"/>
      <c r="I37" s="299"/>
      <c r="J37" s="299"/>
      <c r="K37" s="299"/>
      <c r="L37" s="299"/>
      <c r="M37" s="171" t="s">
        <v>53</v>
      </c>
      <c r="N37" s="16"/>
    </row>
    <row r="38" spans="1:14" s="4" customFormat="1" ht="26.25" customHeight="1" collapsed="1" x14ac:dyDescent="0.15">
      <c r="A38" s="164" t="s">
        <v>630</v>
      </c>
      <c r="B38" s="231">
        <v>2</v>
      </c>
      <c r="C38" s="231" t="s">
        <v>53</v>
      </c>
      <c r="D38" s="302" t="s">
        <v>415</v>
      </c>
      <c r="E38" s="302"/>
      <c r="F38" s="302"/>
      <c r="G38" s="302">
        <v>2</v>
      </c>
      <c r="H38" s="302"/>
      <c r="I38" s="302"/>
      <c r="J38" s="302"/>
      <c r="K38" s="302"/>
      <c r="L38" s="302"/>
      <c r="M38" s="232" t="s">
        <v>53</v>
      </c>
      <c r="N38" s="16"/>
    </row>
    <row r="39" spans="1:14" ht="26.25" customHeight="1" x14ac:dyDescent="0.15">
      <c r="A39" s="167" t="s">
        <v>416</v>
      </c>
      <c r="B39" s="229" t="s">
        <v>53</v>
      </c>
      <c r="C39" s="229" t="s">
        <v>53</v>
      </c>
      <c r="D39" s="298" t="s">
        <v>238</v>
      </c>
      <c r="E39" s="298"/>
      <c r="F39" s="298"/>
      <c r="G39" s="298" t="s">
        <v>238</v>
      </c>
      <c r="H39" s="298"/>
      <c r="I39" s="298"/>
      <c r="J39" s="298"/>
      <c r="K39" s="298"/>
      <c r="L39" s="298"/>
      <c r="M39" s="230" t="s">
        <v>53</v>
      </c>
      <c r="N39" s="16"/>
    </row>
    <row r="40" spans="1:14" ht="26.25" customHeight="1" x14ac:dyDescent="0.15">
      <c r="A40" s="167" t="s">
        <v>417</v>
      </c>
      <c r="B40" s="229" t="s">
        <v>53</v>
      </c>
      <c r="C40" s="229" t="s">
        <v>53</v>
      </c>
      <c r="D40" s="298" t="s">
        <v>238</v>
      </c>
      <c r="E40" s="298"/>
      <c r="F40" s="298"/>
      <c r="G40" s="298" t="s">
        <v>238</v>
      </c>
      <c r="H40" s="298"/>
      <c r="I40" s="298"/>
      <c r="J40" s="298"/>
      <c r="K40" s="298"/>
      <c r="L40" s="298"/>
      <c r="M40" s="230" t="s">
        <v>53</v>
      </c>
      <c r="N40" s="16"/>
    </row>
    <row r="41" spans="1:14" ht="26.25" customHeight="1" x14ac:dyDescent="0.15">
      <c r="A41" s="9" t="s">
        <v>418</v>
      </c>
      <c r="B41" s="60">
        <v>1</v>
      </c>
      <c r="C41" s="60" t="s">
        <v>53</v>
      </c>
      <c r="D41" s="298" t="s">
        <v>238</v>
      </c>
      <c r="E41" s="298"/>
      <c r="F41" s="298"/>
      <c r="G41" s="298" t="s">
        <v>238</v>
      </c>
      <c r="H41" s="298"/>
      <c r="I41" s="298"/>
      <c r="J41" s="298"/>
      <c r="K41" s="298"/>
      <c r="L41" s="298"/>
      <c r="M41" s="61">
        <v>1</v>
      </c>
      <c r="N41" s="16"/>
    </row>
    <row r="42" spans="1:14" ht="26.25" customHeight="1" x14ac:dyDescent="0.15">
      <c r="A42" s="9" t="s">
        <v>419</v>
      </c>
      <c r="B42" s="60" t="s">
        <v>53</v>
      </c>
      <c r="C42" s="60" t="s">
        <v>53</v>
      </c>
      <c r="D42" s="298" t="s">
        <v>238</v>
      </c>
      <c r="E42" s="298"/>
      <c r="F42" s="298"/>
      <c r="G42" s="298" t="s">
        <v>238</v>
      </c>
      <c r="H42" s="298"/>
      <c r="I42" s="298"/>
      <c r="J42" s="298"/>
      <c r="K42" s="298"/>
      <c r="L42" s="298"/>
      <c r="M42" s="61" t="s">
        <v>53</v>
      </c>
      <c r="N42" s="16"/>
    </row>
    <row r="43" spans="1:14" ht="26.25" customHeight="1" x14ac:dyDescent="0.15">
      <c r="A43" s="9" t="s">
        <v>612</v>
      </c>
      <c r="B43" s="60" t="s">
        <v>53</v>
      </c>
      <c r="C43" s="60" t="s">
        <v>53</v>
      </c>
      <c r="D43" s="298" t="s">
        <v>238</v>
      </c>
      <c r="E43" s="298"/>
      <c r="F43" s="298"/>
      <c r="G43" s="298" t="s">
        <v>238</v>
      </c>
      <c r="H43" s="298"/>
      <c r="I43" s="298"/>
      <c r="J43" s="298"/>
      <c r="K43" s="298"/>
      <c r="L43" s="298"/>
      <c r="M43" s="61" t="s">
        <v>53</v>
      </c>
      <c r="N43" s="16"/>
    </row>
    <row r="44" spans="1:14" ht="26.25" customHeight="1" x14ac:dyDescent="0.15">
      <c r="A44" s="9" t="s">
        <v>598</v>
      </c>
      <c r="B44" s="60">
        <v>1</v>
      </c>
      <c r="C44" s="60" t="s">
        <v>53</v>
      </c>
      <c r="D44" s="298" t="s">
        <v>238</v>
      </c>
      <c r="E44" s="298"/>
      <c r="F44" s="298"/>
      <c r="G44" s="298">
        <v>1</v>
      </c>
      <c r="H44" s="298"/>
      <c r="I44" s="298"/>
      <c r="J44" s="298"/>
      <c r="K44" s="298"/>
      <c r="L44" s="298"/>
      <c r="M44" s="61" t="s">
        <v>53</v>
      </c>
      <c r="N44" s="16"/>
    </row>
    <row r="45" spans="1:14" ht="26.25" customHeight="1" x14ac:dyDescent="0.15">
      <c r="A45" s="9" t="s">
        <v>599</v>
      </c>
      <c r="B45" s="60" t="s">
        <v>53</v>
      </c>
      <c r="C45" s="60" t="s">
        <v>53</v>
      </c>
      <c r="D45" s="298" t="s">
        <v>238</v>
      </c>
      <c r="E45" s="298"/>
      <c r="F45" s="298"/>
      <c r="G45" s="298" t="s">
        <v>238</v>
      </c>
      <c r="H45" s="298"/>
      <c r="I45" s="298"/>
      <c r="J45" s="298"/>
      <c r="K45" s="298"/>
      <c r="L45" s="298"/>
      <c r="M45" s="61" t="s">
        <v>53</v>
      </c>
      <c r="N45" s="16"/>
    </row>
    <row r="46" spans="1:14" ht="26.25" customHeight="1" x14ac:dyDescent="0.15">
      <c r="A46" s="9" t="s">
        <v>600</v>
      </c>
      <c r="B46" s="60" t="s">
        <v>53</v>
      </c>
      <c r="C46" s="60" t="s">
        <v>53</v>
      </c>
      <c r="D46" s="298" t="s">
        <v>238</v>
      </c>
      <c r="E46" s="298"/>
      <c r="F46" s="298"/>
      <c r="G46" s="298" t="s">
        <v>238</v>
      </c>
      <c r="H46" s="298"/>
      <c r="I46" s="298"/>
      <c r="J46" s="298"/>
      <c r="K46" s="298"/>
      <c r="L46" s="298"/>
      <c r="M46" s="61" t="s">
        <v>53</v>
      </c>
      <c r="N46" s="16"/>
    </row>
    <row r="47" spans="1:14" ht="26.25" customHeight="1" x14ac:dyDescent="0.15">
      <c r="A47" s="9" t="s">
        <v>601</v>
      </c>
      <c r="B47" s="60" t="s">
        <v>53</v>
      </c>
      <c r="C47" s="60" t="s">
        <v>53</v>
      </c>
      <c r="D47" s="298" t="s">
        <v>238</v>
      </c>
      <c r="E47" s="298"/>
      <c r="F47" s="298"/>
      <c r="G47" s="298" t="s">
        <v>238</v>
      </c>
      <c r="H47" s="298"/>
      <c r="I47" s="298"/>
      <c r="J47" s="298"/>
      <c r="K47" s="298"/>
      <c r="L47" s="298"/>
      <c r="M47" s="61" t="s">
        <v>53</v>
      </c>
      <c r="N47" s="16"/>
    </row>
    <row r="48" spans="1:14" ht="26.25" customHeight="1" x14ac:dyDescent="0.15">
      <c r="A48" s="23" t="s">
        <v>631</v>
      </c>
      <c r="B48" s="67" t="s">
        <v>53</v>
      </c>
      <c r="C48" s="67" t="s">
        <v>53</v>
      </c>
      <c r="D48" s="298" t="s">
        <v>238</v>
      </c>
      <c r="E48" s="298"/>
      <c r="F48" s="298"/>
      <c r="G48" s="298" t="s">
        <v>238</v>
      </c>
      <c r="H48" s="298"/>
      <c r="I48" s="298"/>
      <c r="J48" s="298"/>
      <c r="K48" s="298"/>
      <c r="L48" s="298"/>
      <c r="M48" s="223" t="s">
        <v>53</v>
      </c>
      <c r="N48" s="16"/>
    </row>
    <row r="49" spans="1:14" ht="26.25" customHeight="1" x14ac:dyDescent="0.15">
      <c r="A49" s="23" t="s">
        <v>632</v>
      </c>
      <c r="B49" s="222" t="s">
        <v>53</v>
      </c>
      <c r="C49" s="222" t="s">
        <v>53</v>
      </c>
      <c r="D49" s="298" t="s">
        <v>238</v>
      </c>
      <c r="E49" s="298"/>
      <c r="F49" s="298"/>
      <c r="G49" s="298" t="s">
        <v>238</v>
      </c>
      <c r="H49" s="298"/>
      <c r="I49" s="298"/>
      <c r="J49" s="298"/>
      <c r="K49" s="298"/>
      <c r="L49" s="298"/>
      <c r="M49" s="223" t="s">
        <v>53</v>
      </c>
      <c r="N49" s="16"/>
    </row>
    <row r="50" spans="1:14" ht="26.25" customHeight="1" x14ac:dyDescent="0.15">
      <c r="A50" s="169" t="s">
        <v>1051</v>
      </c>
      <c r="B50" s="222" t="s">
        <v>53</v>
      </c>
      <c r="C50" s="222" t="s">
        <v>53</v>
      </c>
      <c r="D50" s="298" t="s">
        <v>238</v>
      </c>
      <c r="E50" s="298"/>
      <c r="F50" s="298"/>
      <c r="G50" s="298" t="s">
        <v>238</v>
      </c>
      <c r="H50" s="298"/>
      <c r="I50" s="298"/>
      <c r="J50" s="298"/>
      <c r="K50" s="298"/>
      <c r="L50" s="298"/>
      <c r="M50" s="223" t="s">
        <v>53</v>
      </c>
      <c r="N50" s="16"/>
    </row>
    <row r="51" spans="1:14" ht="26.25" customHeight="1" x14ac:dyDescent="0.15">
      <c r="A51" s="23" t="s">
        <v>1052</v>
      </c>
      <c r="B51" s="222" t="s">
        <v>53</v>
      </c>
      <c r="C51" s="222" t="s">
        <v>53</v>
      </c>
      <c r="D51" s="298" t="s">
        <v>238</v>
      </c>
      <c r="E51" s="298"/>
      <c r="F51" s="298"/>
      <c r="G51" s="298" t="s">
        <v>238</v>
      </c>
      <c r="H51" s="298"/>
      <c r="I51" s="298"/>
      <c r="J51" s="298"/>
      <c r="K51" s="298"/>
      <c r="L51" s="298"/>
      <c r="M51" s="223" t="s">
        <v>53</v>
      </c>
      <c r="N51" s="16"/>
    </row>
    <row r="52" spans="1:14" ht="26.25" customHeight="1" x14ac:dyDescent="0.15">
      <c r="A52" s="23" t="s">
        <v>653</v>
      </c>
      <c r="B52" s="222" t="s">
        <v>53</v>
      </c>
      <c r="C52" s="222" t="s">
        <v>53</v>
      </c>
      <c r="D52" s="298" t="s">
        <v>238</v>
      </c>
      <c r="E52" s="298"/>
      <c r="F52" s="298"/>
      <c r="G52" s="298" t="s">
        <v>238</v>
      </c>
      <c r="H52" s="298"/>
      <c r="I52" s="298"/>
      <c r="J52" s="298"/>
      <c r="K52" s="298"/>
      <c r="L52" s="298"/>
      <c r="M52" s="223" t="s">
        <v>53</v>
      </c>
      <c r="N52" s="16"/>
    </row>
    <row r="53" spans="1:14" ht="26.25" customHeight="1" thickBot="1" x14ac:dyDescent="0.2">
      <c r="A53" s="172" t="s">
        <v>654</v>
      </c>
      <c r="B53" s="11" t="s">
        <v>53</v>
      </c>
      <c r="C53" s="11" t="s">
        <v>53</v>
      </c>
      <c r="D53" s="301" t="s">
        <v>238</v>
      </c>
      <c r="E53" s="301"/>
      <c r="F53" s="301"/>
      <c r="G53" s="301" t="s">
        <v>238</v>
      </c>
      <c r="H53" s="301"/>
      <c r="I53" s="301"/>
      <c r="J53" s="301"/>
      <c r="K53" s="301"/>
      <c r="L53" s="301"/>
      <c r="M53" s="224" t="s">
        <v>53</v>
      </c>
      <c r="N53" s="16"/>
    </row>
    <row r="54" spans="1:14" ht="18" customHeight="1" x14ac:dyDescent="0.15">
      <c r="A54" s="6"/>
      <c r="B54" s="5"/>
      <c r="C54" s="5"/>
      <c r="D54" s="5"/>
      <c r="E54" s="5"/>
      <c r="F54" s="5"/>
      <c r="G54" s="5"/>
      <c r="H54" s="307" t="s">
        <v>695</v>
      </c>
      <c r="I54" s="307"/>
      <c r="J54" s="307"/>
      <c r="K54" s="307"/>
      <c r="L54" s="307"/>
      <c r="M54" s="307"/>
    </row>
    <row r="55" spans="1:14" ht="14.2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3"/>
      <c r="L55" s="3"/>
      <c r="M55" s="3"/>
    </row>
  </sheetData>
  <mergeCells count="107">
    <mergeCell ref="D52:F52"/>
    <mergeCell ref="G52:L52"/>
    <mergeCell ref="D49:F49"/>
    <mergeCell ref="G49:L49"/>
    <mergeCell ref="D50:F50"/>
    <mergeCell ref="G50:L50"/>
    <mergeCell ref="D51:F51"/>
    <mergeCell ref="G51:L51"/>
    <mergeCell ref="H54:M54"/>
    <mergeCell ref="G33:L33"/>
    <mergeCell ref="G34:L34"/>
    <mergeCell ref="G36:L36"/>
    <mergeCell ref="G37:L37"/>
    <mergeCell ref="G43:L43"/>
    <mergeCell ref="G44:L44"/>
    <mergeCell ref="G45:L45"/>
    <mergeCell ref="G46:L46"/>
    <mergeCell ref="G47:L47"/>
    <mergeCell ref="G38:L38"/>
    <mergeCell ref="G48:L48"/>
    <mergeCell ref="A1:F1"/>
    <mergeCell ref="G2:M2"/>
    <mergeCell ref="G16:L16"/>
    <mergeCell ref="G21:L21"/>
    <mergeCell ref="G22:L22"/>
    <mergeCell ref="G15:L15"/>
    <mergeCell ref="D15:F15"/>
    <mergeCell ref="D16:F16"/>
    <mergeCell ref="D17:F17"/>
    <mergeCell ref="D18:F18"/>
    <mergeCell ref="G18:L18"/>
    <mergeCell ref="G19:L19"/>
    <mergeCell ref="G20:L20"/>
    <mergeCell ref="D14:F14"/>
    <mergeCell ref="M3:M4"/>
    <mergeCell ref="G3:G4"/>
    <mergeCell ref="G27:L27"/>
    <mergeCell ref="D35:F35"/>
    <mergeCell ref="D25:F25"/>
    <mergeCell ref="G24:L24"/>
    <mergeCell ref="D33:F33"/>
    <mergeCell ref="D34:F34"/>
    <mergeCell ref="G29:L29"/>
    <mergeCell ref="A2:E2"/>
    <mergeCell ref="D9:F9"/>
    <mergeCell ref="D26:F26"/>
    <mergeCell ref="D19:F19"/>
    <mergeCell ref="D20:F20"/>
    <mergeCell ref="D21:F21"/>
    <mergeCell ref="D22:F22"/>
    <mergeCell ref="D23:F23"/>
    <mergeCell ref="D24:F24"/>
    <mergeCell ref="A3:A4"/>
    <mergeCell ref="B3:B4"/>
    <mergeCell ref="C3:C4"/>
    <mergeCell ref="D12:F12"/>
    <mergeCell ref="D13:F13"/>
    <mergeCell ref="D3:D4"/>
    <mergeCell ref="D8:F8"/>
    <mergeCell ref="D38:F38"/>
    <mergeCell ref="G31:L31"/>
    <mergeCell ref="G32:L32"/>
    <mergeCell ref="G8:L8"/>
    <mergeCell ref="D11:F11"/>
    <mergeCell ref="G10:L10"/>
    <mergeCell ref="G11:L11"/>
    <mergeCell ref="G9:L9"/>
    <mergeCell ref="D10:F10"/>
    <mergeCell ref="G23:L23"/>
    <mergeCell ref="G12:L12"/>
    <mergeCell ref="G13:L13"/>
    <mergeCell ref="G14:L14"/>
    <mergeCell ref="G17:L17"/>
    <mergeCell ref="G30:L30"/>
    <mergeCell ref="D32:F32"/>
    <mergeCell ref="G35:L35"/>
    <mergeCell ref="D27:F27"/>
    <mergeCell ref="D28:F28"/>
    <mergeCell ref="D29:F29"/>
    <mergeCell ref="D30:F30"/>
    <mergeCell ref="G28:L28"/>
    <mergeCell ref="G25:L25"/>
    <mergeCell ref="G26:L26"/>
    <mergeCell ref="D36:F36"/>
    <mergeCell ref="D37:F37"/>
    <mergeCell ref="D31:F31"/>
    <mergeCell ref="L3:L4"/>
    <mergeCell ref="I3:I4"/>
    <mergeCell ref="K3:K4"/>
    <mergeCell ref="E3:E4"/>
    <mergeCell ref="F3:F4"/>
    <mergeCell ref="D53:F53"/>
    <mergeCell ref="G53:L53"/>
    <mergeCell ref="D39:F39"/>
    <mergeCell ref="G39:L39"/>
    <mergeCell ref="D40:F40"/>
    <mergeCell ref="G40:L40"/>
    <mergeCell ref="D41:F41"/>
    <mergeCell ref="G41:L41"/>
    <mergeCell ref="D42:F42"/>
    <mergeCell ref="G42:L42"/>
    <mergeCell ref="D43:F43"/>
    <mergeCell ref="D44:F44"/>
    <mergeCell ref="D45:F45"/>
    <mergeCell ref="D46:F46"/>
    <mergeCell ref="D47:F47"/>
    <mergeCell ref="D48:F48"/>
  </mergeCells>
  <phoneticPr fontId="2"/>
  <pageMargins left="0.78740157480314965" right="0.78740157480314965" top="0.78740157480314965" bottom="0.59055118110236227" header="0.51181102362204722" footer="0.31496062992125984"/>
  <pageSetup paperSize="9" firstPageNumber="173" pageOrder="overThenDown" orientation="portrait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zoomScaleNormal="100" zoomScaleSheetLayoutView="100" workbookViewId="0">
      <selection activeCell="I46" sqref="I46"/>
    </sheetView>
  </sheetViews>
  <sheetFormatPr defaultRowHeight="13.5" outlineLevelRow="1" x14ac:dyDescent="0.15"/>
  <cols>
    <col min="1" max="1" width="12.25" style="489" bestFit="1" customWidth="1"/>
    <col min="2" max="19" width="8.25" style="489" customWidth="1"/>
    <col min="20" max="16384" width="9" style="56"/>
  </cols>
  <sheetData>
    <row r="1" spans="1:19" ht="36" customHeight="1" thickBot="1" x14ac:dyDescent="0.2">
      <c r="A1" s="488" t="s">
        <v>536</v>
      </c>
      <c r="B1" s="488"/>
      <c r="C1" s="488"/>
      <c r="D1" s="488"/>
      <c r="E1" s="488"/>
      <c r="F1" s="488"/>
      <c r="M1" s="490" t="s">
        <v>622</v>
      </c>
      <c r="N1" s="490"/>
      <c r="O1" s="490"/>
      <c r="P1" s="490"/>
      <c r="Q1" s="490"/>
      <c r="R1" s="490"/>
      <c r="S1" s="490"/>
    </row>
    <row r="2" spans="1:19" ht="14.25" customHeight="1" x14ac:dyDescent="0.15">
      <c r="A2" s="190"/>
      <c r="B2" s="361" t="s">
        <v>160</v>
      </c>
      <c r="C2" s="361"/>
      <c r="D2" s="361"/>
      <c r="E2" s="491" t="s">
        <v>161</v>
      </c>
      <c r="F2" s="491"/>
      <c r="G2" s="491"/>
      <c r="H2" s="491"/>
      <c r="I2" s="409"/>
      <c r="J2" s="492" t="s">
        <v>162</v>
      </c>
      <c r="K2" s="493"/>
      <c r="L2" s="493"/>
      <c r="M2" s="493"/>
      <c r="N2" s="493"/>
      <c r="O2" s="493"/>
      <c r="P2" s="493"/>
      <c r="Q2" s="361" t="s">
        <v>83</v>
      </c>
      <c r="R2" s="361"/>
      <c r="S2" s="363"/>
    </row>
    <row r="3" spans="1:19" ht="13.5" customHeight="1" x14ac:dyDescent="0.15">
      <c r="A3" s="364" t="s">
        <v>163</v>
      </c>
      <c r="B3" s="272"/>
      <c r="C3" s="272"/>
      <c r="D3" s="272"/>
      <c r="E3" s="273" t="s">
        <v>164</v>
      </c>
      <c r="F3" s="273"/>
      <c r="G3" s="273"/>
      <c r="H3" s="273" t="s">
        <v>159</v>
      </c>
      <c r="I3" s="273"/>
      <c r="J3" s="273"/>
      <c r="K3" s="273" t="s">
        <v>165</v>
      </c>
      <c r="L3" s="273"/>
      <c r="M3" s="273"/>
      <c r="N3" s="273" t="s">
        <v>166</v>
      </c>
      <c r="O3" s="273"/>
      <c r="P3" s="273"/>
      <c r="Q3" s="272"/>
      <c r="R3" s="272"/>
      <c r="S3" s="268"/>
    </row>
    <row r="4" spans="1:19" x14ac:dyDescent="0.15">
      <c r="A4" s="196"/>
      <c r="B4" s="242" t="s">
        <v>167</v>
      </c>
      <c r="C4" s="242" t="s">
        <v>168</v>
      </c>
      <c r="D4" s="242" t="s">
        <v>169</v>
      </c>
      <c r="E4" s="242" t="s">
        <v>167</v>
      </c>
      <c r="F4" s="242" t="s">
        <v>168</v>
      </c>
      <c r="G4" s="242" t="s">
        <v>169</v>
      </c>
      <c r="H4" s="242" t="s">
        <v>167</v>
      </c>
      <c r="I4" s="242" t="s">
        <v>168</v>
      </c>
      <c r="J4" s="242" t="s">
        <v>169</v>
      </c>
      <c r="K4" s="242" t="s">
        <v>167</v>
      </c>
      <c r="L4" s="242" t="s">
        <v>168</v>
      </c>
      <c r="M4" s="242" t="s">
        <v>169</v>
      </c>
      <c r="N4" s="242" t="s">
        <v>167</v>
      </c>
      <c r="O4" s="242" t="s">
        <v>168</v>
      </c>
      <c r="P4" s="242" t="s">
        <v>169</v>
      </c>
      <c r="Q4" s="242" t="s">
        <v>167</v>
      </c>
      <c r="R4" s="242" t="s">
        <v>168</v>
      </c>
      <c r="S4" s="240" t="s">
        <v>169</v>
      </c>
    </row>
    <row r="5" spans="1:19" ht="7.5" customHeight="1" x14ac:dyDescent="0.15">
      <c r="A5" s="398"/>
      <c r="B5" s="180" t="s">
        <v>170</v>
      </c>
      <c r="C5" s="180" t="s">
        <v>620</v>
      </c>
      <c r="D5" s="180" t="s">
        <v>620</v>
      </c>
      <c r="E5" s="180" t="s">
        <v>621</v>
      </c>
      <c r="F5" s="180" t="s">
        <v>621</v>
      </c>
      <c r="G5" s="180" t="s">
        <v>621</v>
      </c>
      <c r="H5" s="180" t="s">
        <v>621</v>
      </c>
      <c r="I5" s="180" t="s">
        <v>621</v>
      </c>
      <c r="J5" s="180" t="s">
        <v>621</v>
      </c>
      <c r="K5" s="180" t="s">
        <v>621</v>
      </c>
      <c r="L5" s="180" t="s">
        <v>621</v>
      </c>
      <c r="M5" s="180" t="s">
        <v>621</v>
      </c>
      <c r="N5" s="180" t="s">
        <v>620</v>
      </c>
      <c r="O5" s="180" t="s">
        <v>621</v>
      </c>
      <c r="P5" s="180" t="s">
        <v>621</v>
      </c>
      <c r="Q5" s="180" t="s">
        <v>620</v>
      </c>
      <c r="R5" s="180" t="s">
        <v>621</v>
      </c>
      <c r="S5" s="181" t="s">
        <v>621</v>
      </c>
    </row>
    <row r="6" spans="1:19" s="57" customFormat="1" ht="21" hidden="1" customHeight="1" outlineLevel="1" x14ac:dyDescent="0.15">
      <c r="A6" s="201" t="s">
        <v>192</v>
      </c>
      <c r="B6" s="202">
        <v>409</v>
      </c>
      <c r="C6" s="202">
        <v>207</v>
      </c>
      <c r="D6" s="202">
        <v>202</v>
      </c>
      <c r="E6" s="202">
        <v>320</v>
      </c>
      <c r="F6" s="202">
        <v>170</v>
      </c>
      <c r="G6" s="202">
        <v>150</v>
      </c>
      <c r="H6" s="202">
        <v>6</v>
      </c>
      <c r="I6" s="202">
        <v>4</v>
      </c>
      <c r="J6" s="202">
        <v>2</v>
      </c>
      <c r="K6" s="202">
        <v>1</v>
      </c>
      <c r="L6" s="202">
        <v>1</v>
      </c>
      <c r="M6" s="202" t="s">
        <v>50</v>
      </c>
      <c r="N6" s="202">
        <v>327</v>
      </c>
      <c r="O6" s="202">
        <v>175</v>
      </c>
      <c r="P6" s="202">
        <v>152</v>
      </c>
      <c r="Q6" s="202">
        <v>32</v>
      </c>
      <c r="R6" s="202">
        <v>10</v>
      </c>
      <c r="S6" s="203">
        <v>22</v>
      </c>
    </row>
    <row r="7" spans="1:19" s="57" customFormat="1" ht="21" hidden="1" customHeight="1" outlineLevel="1" x14ac:dyDescent="0.15">
      <c r="A7" s="207" t="s">
        <v>3</v>
      </c>
      <c r="B7" s="208">
        <v>445</v>
      </c>
      <c r="C7" s="208">
        <v>228</v>
      </c>
      <c r="D7" s="208">
        <v>217</v>
      </c>
      <c r="E7" s="208">
        <v>345</v>
      </c>
      <c r="F7" s="208">
        <v>183</v>
      </c>
      <c r="G7" s="208">
        <v>162</v>
      </c>
      <c r="H7" s="208">
        <v>26</v>
      </c>
      <c r="I7" s="208">
        <v>9</v>
      </c>
      <c r="J7" s="208">
        <v>17</v>
      </c>
      <c r="K7" s="208">
        <v>3</v>
      </c>
      <c r="L7" s="208">
        <v>3</v>
      </c>
      <c r="M7" s="208" t="s">
        <v>50</v>
      </c>
      <c r="N7" s="208">
        <v>374</v>
      </c>
      <c r="O7" s="208">
        <v>195</v>
      </c>
      <c r="P7" s="208">
        <v>179</v>
      </c>
      <c r="Q7" s="208">
        <v>25</v>
      </c>
      <c r="R7" s="208">
        <v>12</v>
      </c>
      <c r="S7" s="209">
        <v>13</v>
      </c>
    </row>
    <row r="8" spans="1:19" s="57" customFormat="1" ht="21" hidden="1" customHeight="1" outlineLevel="1" x14ac:dyDescent="0.15">
      <c r="A8" s="207" t="s">
        <v>4</v>
      </c>
      <c r="B8" s="208">
        <v>391</v>
      </c>
      <c r="C8" s="208">
        <v>188</v>
      </c>
      <c r="D8" s="208">
        <v>203</v>
      </c>
      <c r="E8" s="208">
        <v>304</v>
      </c>
      <c r="F8" s="208">
        <v>152</v>
      </c>
      <c r="G8" s="208">
        <v>152</v>
      </c>
      <c r="H8" s="208">
        <v>33</v>
      </c>
      <c r="I8" s="208">
        <v>9</v>
      </c>
      <c r="J8" s="208">
        <v>24</v>
      </c>
      <c r="K8" s="208">
        <v>3</v>
      </c>
      <c r="L8" s="208">
        <v>2</v>
      </c>
      <c r="M8" s="208">
        <v>1</v>
      </c>
      <c r="N8" s="208">
        <v>340</v>
      </c>
      <c r="O8" s="208">
        <v>163</v>
      </c>
      <c r="P8" s="208">
        <v>177</v>
      </c>
      <c r="Q8" s="208">
        <v>16</v>
      </c>
      <c r="R8" s="208">
        <v>5</v>
      </c>
      <c r="S8" s="209">
        <v>11</v>
      </c>
    </row>
    <row r="9" spans="1:19" s="57" customFormat="1" ht="21" hidden="1" customHeight="1" outlineLevel="1" x14ac:dyDescent="0.15">
      <c r="A9" s="207" t="s">
        <v>5</v>
      </c>
      <c r="B9" s="208">
        <v>460</v>
      </c>
      <c r="C9" s="208">
        <v>223</v>
      </c>
      <c r="D9" s="208">
        <v>237</v>
      </c>
      <c r="E9" s="208">
        <v>396</v>
      </c>
      <c r="F9" s="208">
        <v>204</v>
      </c>
      <c r="G9" s="208">
        <v>192</v>
      </c>
      <c r="H9" s="208">
        <v>10</v>
      </c>
      <c r="I9" s="208">
        <v>1</v>
      </c>
      <c r="J9" s="208">
        <v>9</v>
      </c>
      <c r="K9" s="208">
        <v>3</v>
      </c>
      <c r="L9" s="208">
        <v>3</v>
      </c>
      <c r="M9" s="208" t="s">
        <v>50</v>
      </c>
      <c r="N9" s="208">
        <v>409</v>
      </c>
      <c r="O9" s="208">
        <v>208</v>
      </c>
      <c r="P9" s="208">
        <v>201</v>
      </c>
      <c r="Q9" s="208">
        <v>27</v>
      </c>
      <c r="R9" s="208">
        <v>6</v>
      </c>
      <c r="S9" s="209">
        <v>21</v>
      </c>
    </row>
    <row r="10" spans="1:19" s="57" customFormat="1" ht="21" hidden="1" customHeight="1" outlineLevel="1" x14ac:dyDescent="0.15">
      <c r="A10" s="207" t="s">
        <v>6</v>
      </c>
      <c r="B10" s="208">
        <v>448</v>
      </c>
      <c r="C10" s="208">
        <v>221</v>
      </c>
      <c r="D10" s="208">
        <v>227</v>
      </c>
      <c r="E10" s="208">
        <v>366</v>
      </c>
      <c r="F10" s="208">
        <v>196</v>
      </c>
      <c r="G10" s="208">
        <v>170</v>
      </c>
      <c r="H10" s="208">
        <v>13</v>
      </c>
      <c r="I10" s="208" t="s">
        <v>229</v>
      </c>
      <c r="J10" s="208">
        <v>13</v>
      </c>
      <c r="K10" s="208" t="s">
        <v>50</v>
      </c>
      <c r="L10" s="208" t="s">
        <v>50</v>
      </c>
      <c r="M10" s="208" t="s">
        <v>50</v>
      </c>
      <c r="N10" s="208">
        <v>379</v>
      </c>
      <c r="O10" s="208">
        <v>196</v>
      </c>
      <c r="P10" s="208">
        <v>183</v>
      </c>
      <c r="Q10" s="208">
        <v>28</v>
      </c>
      <c r="R10" s="208">
        <v>11</v>
      </c>
      <c r="S10" s="209">
        <v>17</v>
      </c>
    </row>
    <row r="11" spans="1:19" s="57" customFormat="1" ht="21" hidden="1" customHeight="1" outlineLevel="1" x14ac:dyDescent="0.15">
      <c r="A11" s="207" t="s">
        <v>7</v>
      </c>
      <c r="B11" s="208">
        <v>435</v>
      </c>
      <c r="C11" s="208">
        <v>228</v>
      </c>
      <c r="D11" s="208">
        <v>207</v>
      </c>
      <c r="E11" s="208">
        <v>387</v>
      </c>
      <c r="F11" s="208">
        <v>213</v>
      </c>
      <c r="G11" s="208">
        <v>174</v>
      </c>
      <c r="H11" s="208">
        <v>21</v>
      </c>
      <c r="I11" s="208">
        <v>1</v>
      </c>
      <c r="J11" s="208">
        <v>20</v>
      </c>
      <c r="K11" s="208" t="s">
        <v>50</v>
      </c>
      <c r="L11" s="208" t="s">
        <v>50</v>
      </c>
      <c r="M11" s="208" t="s">
        <v>50</v>
      </c>
      <c r="N11" s="208">
        <v>408</v>
      </c>
      <c r="O11" s="208">
        <v>214</v>
      </c>
      <c r="P11" s="208">
        <v>194</v>
      </c>
      <c r="Q11" s="208">
        <v>11</v>
      </c>
      <c r="R11" s="208">
        <v>4</v>
      </c>
      <c r="S11" s="209">
        <v>7</v>
      </c>
    </row>
    <row r="12" spans="1:19" s="57" customFormat="1" ht="21" hidden="1" customHeight="1" outlineLevel="1" x14ac:dyDescent="0.15">
      <c r="A12" s="207" t="s">
        <v>8</v>
      </c>
      <c r="B12" s="208">
        <v>396</v>
      </c>
      <c r="C12" s="208">
        <v>200</v>
      </c>
      <c r="D12" s="208">
        <v>196</v>
      </c>
      <c r="E12" s="208">
        <v>367</v>
      </c>
      <c r="F12" s="208">
        <v>191</v>
      </c>
      <c r="G12" s="208">
        <v>176</v>
      </c>
      <c r="H12" s="208">
        <v>6</v>
      </c>
      <c r="I12" s="208">
        <v>1</v>
      </c>
      <c r="J12" s="208">
        <v>5</v>
      </c>
      <c r="K12" s="208">
        <v>2</v>
      </c>
      <c r="L12" s="208" t="s">
        <v>50</v>
      </c>
      <c r="M12" s="208">
        <v>2</v>
      </c>
      <c r="N12" s="208">
        <v>375</v>
      </c>
      <c r="O12" s="208">
        <v>192</v>
      </c>
      <c r="P12" s="208">
        <v>183</v>
      </c>
      <c r="Q12" s="208">
        <v>8</v>
      </c>
      <c r="R12" s="208" t="s">
        <v>50</v>
      </c>
      <c r="S12" s="209">
        <v>8</v>
      </c>
    </row>
    <row r="13" spans="1:19" s="57" customFormat="1" ht="21" hidden="1" customHeight="1" outlineLevel="1" x14ac:dyDescent="0.15">
      <c r="A13" s="207" t="s">
        <v>9</v>
      </c>
      <c r="B13" s="208">
        <v>366</v>
      </c>
      <c r="C13" s="208">
        <v>206</v>
      </c>
      <c r="D13" s="208">
        <v>160</v>
      </c>
      <c r="E13" s="208">
        <v>328</v>
      </c>
      <c r="F13" s="208">
        <v>188</v>
      </c>
      <c r="G13" s="208">
        <v>140</v>
      </c>
      <c r="H13" s="208">
        <v>11</v>
      </c>
      <c r="I13" s="208">
        <v>1</v>
      </c>
      <c r="J13" s="208">
        <v>10</v>
      </c>
      <c r="K13" s="208" t="s">
        <v>50</v>
      </c>
      <c r="L13" s="208" t="s">
        <v>50</v>
      </c>
      <c r="M13" s="208" t="s">
        <v>50</v>
      </c>
      <c r="N13" s="208">
        <v>339</v>
      </c>
      <c r="O13" s="208">
        <v>189</v>
      </c>
      <c r="P13" s="208">
        <v>150</v>
      </c>
      <c r="Q13" s="208">
        <v>8</v>
      </c>
      <c r="R13" s="208">
        <v>3</v>
      </c>
      <c r="S13" s="209">
        <v>5</v>
      </c>
    </row>
    <row r="14" spans="1:19" s="57" customFormat="1" ht="21" hidden="1" customHeight="1" outlineLevel="1" x14ac:dyDescent="0.15">
      <c r="A14" s="207" t="s">
        <v>10</v>
      </c>
      <c r="B14" s="208">
        <v>411</v>
      </c>
      <c r="C14" s="208">
        <v>213</v>
      </c>
      <c r="D14" s="208">
        <v>198</v>
      </c>
      <c r="E14" s="208">
        <v>373</v>
      </c>
      <c r="F14" s="208">
        <v>190</v>
      </c>
      <c r="G14" s="208">
        <v>183</v>
      </c>
      <c r="H14" s="208">
        <v>6</v>
      </c>
      <c r="I14" s="208">
        <v>6</v>
      </c>
      <c r="J14" s="208" t="s">
        <v>50</v>
      </c>
      <c r="K14" s="208">
        <v>1</v>
      </c>
      <c r="L14" s="208">
        <v>1</v>
      </c>
      <c r="M14" s="208" t="s">
        <v>50</v>
      </c>
      <c r="N14" s="208">
        <v>380</v>
      </c>
      <c r="O14" s="208">
        <v>197</v>
      </c>
      <c r="P14" s="208">
        <v>183</v>
      </c>
      <c r="Q14" s="208">
        <v>10</v>
      </c>
      <c r="R14" s="208">
        <v>2</v>
      </c>
      <c r="S14" s="209">
        <v>8</v>
      </c>
    </row>
    <row r="15" spans="1:19" s="57" customFormat="1" ht="21" hidden="1" customHeight="1" outlineLevel="1" x14ac:dyDescent="0.15">
      <c r="A15" s="207" t="s">
        <v>11</v>
      </c>
      <c r="B15" s="208">
        <v>363</v>
      </c>
      <c r="C15" s="208">
        <v>187</v>
      </c>
      <c r="D15" s="208">
        <v>176</v>
      </c>
      <c r="E15" s="208">
        <v>327</v>
      </c>
      <c r="F15" s="208">
        <v>167</v>
      </c>
      <c r="G15" s="208">
        <v>160</v>
      </c>
      <c r="H15" s="208">
        <v>3</v>
      </c>
      <c r="I15" s="208">
        <v>2</v>
      </c>
      <c r="J15" s="208">
        <v>1</v>
      </c>
      <c r="K15" s="208">
        <v>3</v>
      </c>
      <c r="L15" s="208">
        <v>3</v>
      </c>
      <c r="M15" s="208" t="s">
        <v>50</v>
      </c>
      <c r="N15" s="208">
        <v>333</v>
      </c>
      <c r="O15" s="208">
        <v>172</v>
      </c>
      <c r="P15" s="208">
        <v>161</v>
      </c>
      <c r="Q15" s="208">
        <v>13</v>
      </c>
      <c r="R15" s="208">
        <v>2</v>
      </c>
      <c r="S15" s="209">
        <v>11</v>
      </c>
    </row>
    <row r="16" spans="1:19" s="57" customFormat="1" ht="21" hidden="1" customHeight="1" outlineLevel="1" x14ac:dyDescent="0.15">
      <c r="A16" s="207" t="s">
        <v>12</v>
      </c>
      <c r="B16" s="208">
        <v>379</v>
      </c>
      <c r="C16" s="208">
        <v>190</v>
      </c>
      <c r="D16" s="208">
        <v>189</v>
      </c>
      <c r="E16" s="208">
        <v>333</v>
      </c>
      <c r="F16" s="208">
        <v>166</v>
      </c>
      <c r="G16" s="208">
        <v>167</v>
      </c>
      <c r="H16" s="208">
        <v>11</v>
      </c>
      <c r="I16" s="208">
        <v>2</v>
      </c>
      <c r="J16" s="208">
        <v>9</v>
      </c>
      <c r="K16" s="208">
        <v>3</v>
      </c>
      <c r="L16" s="208">
        <v>3</v>
      </c>
      <c r="M16" s="208" t="s">
        <v>50</v>
      </c>
      <c r="N16" s="208">
        <v>347</v>
      </c>
      <c r="O16" s="208">
        <v>171</v>
      </c>
      <c r="P16" s="208">
        <v>176</v>
      </c>
      <c r="Q16" s="208">
        <v>8</v>
      </c>
      <c r="R16" s="208">
        <v>3</v>
      </c>
      <c r="S16" s="209">
        <v>5</v>
      </c>
    </row>
    <row r="17" spans="1:19" s="57" customFormat="1" ht="21" hidden="1" customHeight="1" outlineLevel="1" x14ac:dyDescent="0.15">
      <c r="A17" s="207" t="s">
        <v>13</v>
      </c>
      <c r="B17" s="208">
        <v>396</v>
      </c>
      <c r="C17" s="208">
        <v>205</v>
      </c>
      <c r="D17" s="208">
        <v>191</v>
      </c>
      <c r="E17" s="208">
        <v>356</v>
      </c>
      <c r="F17" s="208">
        <v>184</v>
      </c>
      <c r="G17" s="208">
        <v>172</v>
      </c>
      <c r="H17" s="208">
        <v>18</v>
      </c>
      <c r="I17" s="208">
        <v>7</v>
      </c>
      <c r="J17" s="208">
        <v>11</v>
      </c>
      <c r="K17" s="208">
        <v>4</v>
      </c>
      <c r="L17" s="208">
        <v>3</v>
      </c>
      <c r="M17" s="208">
        <v>1</v>
      </c>
      <c r="N17" s="208">
        <v>378</v>
      </c>
      <c r="O17" s="208">
        <v>194</v>
      </c>
      <c r="P17" s="208">
        <v>184</v>
      </c>
      <c r="Q17" s="208">
        <v>5</v>
      </c>
      <c r="R17" s="208">
        <v>3</v>
      </c>
      <c r="S17" s="209">
        <v>2</v>
      </c>
    </row>
    <row r="18" spans="1:19" s="57" customFormat="1" ht="21" hidden="1" customHeight="1" outlineLevel="1" x14ac:dyDescent="0.15">
      <c r="A18" s="207" t="s">
        <v>14</v>
      </c>
      <c r="B18" s="208">
        <v>409</v>
      </c>
      <c r="C18" s="208">
        <v>215</v>
      </c>
      <c r="D18" s="208">
        <v>194</v>
      </c>
      <c r="E18" s="208">
        <v>378</v>
      </c>
      <c r="F18" s="208">
        <v>195</v>
      </c>
      <c r="G18" s="208">
        <v>183</v>
      </c>
      <c r="H18" s="208">
        <v>2</v>
      </c>
      <c r="I18" s="208" t="s">
        <v>82</v>
      </c>
      <c r="J18" s="208">
        <v>2</v>
      </c>
      <c r="K18" s="208">
        <v>3</v>
      </c>
      <c r="L18" s="208">
        <v>2</v>
      </c>
      <c r="M18" s="208">
        <v>1</v>
      </c>
      <c r="N18" s="208">
        <v>383</v>
      </c>
      <c r="O18" s="208">
        <v>197</v>
      </c>
      <c r="P18" s="208">
        <v>186</v>
      </c>
      <c r="Q18" s="208">
        <v>9</v>
      </c>
      <c r="R18" s="208">
        <v>6</v>
      </c>
      <c r="S18" s="209">
        <v>3</v>
      </c>
    </row>
    <row r="19" spans="1:19" s="57" customFormat="1" ht="21" hidden="1" customHeight="1" outlineLevel="1" x14ac:dyDescent="0.15">
      <c r="A19" s="207" t="s">
        <v>15</v>
      </c>
      <c r="B19" s="208">
        <v>419</v>
      </c>
      <c r="C19" s="208">
        <v>199</v>
      </c>
      <c r="D19" s="208">
        <v>220</v>
      </c>
      <c r="E19" s="208">
        <v>401</v>
      </c>
      <c r="F19" s="208">
        <v>189</v>
      </c>
      <c r="G19" s="208">
        <v>212</v>
      </c>
      <c r="H19" s="208" t="s">
        <v>50</v>
      </c>
      <c r="I19" s="208" t="s">
        <v>53</v>
      </c>
      <c r="J19" s="208" t="s">
        <v>50</v>
      </c>
      <c r="K19" s="208">
        <v>4</v>
      </c>
      <c r="L19" s="208">
        <v>2</v>
      </c>
      <c r="M19" s="208">
        <v>2</v>
      </c>
      <c r="N19" s="208">
        <v>405</v>
      </c>
      <c r="O19" s="208">
        <v>191</v>
      </c>
      <c r="P19" s="208">
        <v>214</v>
      </c>
      <c r="Q19" s="208">
        <v>6</v>
      </c>
      <c r="R19" s="208">
        <v>4</v>
      </c>
      <c r="S19" s="209">
        <v>2</v>
      </c>
    </row>
    <row r="20" spans="1:19" s="57" customFormat="1" ht="21" hidden="1" customHeight="1" outlineLevel="1" x14ac:dyDescent="0.15">
      <c r="A20" s="207" t="s">
        <v>408</v>
      </c>
      <c r="B20" s="208">
        <v>447</v>
      </c>
      <c r="C20" s="208">
        <v>224</v>
      </c>
      <c r="D20" s="208">
        <v>223</v>
      </c>
      <c r="E20" s="208">
        <v>422</v>
      </c>
      <c r="F20" s="208">
        <v>211</v>
      </c>
      <c r="G20" s="208">
        <v>211</v>
      </c>
      <c r="H20" s="208">
        <v>3</v>
      </c>
      <c r="I20" s="208" t="s">
        <v>53</v>
      </c>
      <c r="J20" s="208">
        <v>3</v>
      </c>
      <c r="K20" s="208">
        <v>2</v>
      </c>
      <c r="L20" s="208">
        <v>2</v>
      </c>
      <c r="M20" s="208" t="s">
        <v>50</v>
      </c>
      <c r="N20" s="208">
        <v>427</v>
      </c>
      <c r="O20" s="208">
        <v>213</v>
      </c>
      <c r="P20" s="208">
        <v>214</v>
      </c>
      <c r="Q20" s="208">
        <v>5</v>
      </c>
      <c r="R20" s="208" t="s">
        <v>50</v>
      </c>
      <c r="S20" s="209">
        <v>5</v>
      </c>
    </row>
    <row r="21" spans="1:19" s="57" customFormat="1" ht="21" hidden="1" customHeight="1" outlineLevel="1" x14ac:dyDescent="0.15">
      <c r="A21" s="207" t="s">
        <v>16</v>
      </c>
      <c r="B21" s="208">
        <v>401</v>
      </c>
      <c r="C21" s="208">
        <v>199</v>
      </c>
      <c r="D21" s="208">
        <v>202</v>
      </c>
      <c r="E21" s="208">
        <v>379</v>
      </c>
      <c r="F21" s="208">
        <v>185</v>
      </c>
      <c r="G21" s="208">
        <v>194</v>
      </c>
      <c r="H21" s="208">
        <v>2</v>
      </c>
      <c r="I21" s="208">
        <v>2</v>
      </c>
      <c r="J21" s="208" t="s">
        <v>50</v>
      </c>
      <c r="K21" s="208">
        <v>2</v>
      </c>
      <c r="L21" s="208">
        <v>2</v>
      </c>
      <c r="M21" s="208" t="s">
        <v>50</v>
      </c>
      <c r="N21" s="208">
        <v>383</v>
      </c>
      <c r="O21" s="208">
        <v>189</v>
      </c>
      <c r="P21" s="208">
        <v>194</v>
      </c>
      <c r="Q21" s="208">
        <v>5</v>
      </c>
      <c r="R21" s="208">
        <v>3</v>
      </c>
      <c r="S21" s="209">
        <v>2</v>
      </c>
    </row>
    <row r="22" spans="1:19" s="57" customFormat="1" ht="21" hidden="1" customHeight="1" outlineLevel="1" x14ac:dyDescent="0.15">
      <c r="A22" s="207" t="s">
        <v>17</v>
      </c>
      <c r="B22" s="208">
        <v>402</v>
      </c>
      <c r="C22" s="208">
        <v>229</v>
      </c>
      <c r="D22" s="208">
        <v>173</v>
      </c>
      <c r="E22" s="208">
        <v>367</v>
      </c>
      <c r="F22" s="208">
        <v>208</v>
      </c>
      <c r="G22" s="208">
        <v>159</v>
      </c>
      <c r="H22" s="208">
        <v>9</v>
      </c>
      <c r="I22" s="208">
        <v>6</v>
      </c>
      <c r="J22" s="208">
        <v>3</v>
      </c>
      <c r="K22" s="208">
        <v>5</v>
      </c>
      <c r="L22" s="208">
        <v>5</v>
      </c>
      <c r="M22" s="208" t="s">
        <v>50</v>
      </c>
      <c r="N22" s="208">
        <v>381</v>
      </c>
      <c r="O22" s="208">
        <v>219</v>
      </c>
      <c r="P22" s="208">
        <v>162</v>
      </c>
      <c r="Q22" s="208">
        <v>14</v>
      </c>
      <c r="R22" s="208">
        <v>7</v>
      </c>
      <c r="S22" s="209">
        <v>7</v>
      </c>
    </row>
    <row r="23" spans="1:19" s="57" customFormat="1" ht="21" hidden="1" customHeight="1" outlineLevel="1" x14ac:dyDescent="0.15">
      <c r="A23" s="207" t="s">
        <v>18</v>
      </c>
      <c r="B23" s="208">
        <v>401</v>
      </c>
      <c r="C23" s="208">
        <v>198</v>
      </c>
      <c r="D23" s="208">
        <v>203</v>
      </c>
      <c r="E23" s="208">
        <v>376</v>
      </c>
      <c r="F23" s="208">
        <v>183</v>
      </c>
      <c r="G23" s="208">
        <v>193</v>
      </c>
      <c r="H23" s="208">
        <v>7</v>
      </c>
      <c r="I23" s="208">
        <v>2</v>
      </c>
      <c r="J23" s="208">
        <v>5</v>
      </c>
      <c r="K23" s="208">
        <v>1</v>
      </c>
      <c r="L23" s="208">
        <v>1</v>
      </c>
      <c r="M23" s="208" t="s">
        <v>50</v>
      </c>
      <c r="N23" s="208">
        <v>384</v>
      </c>
      <c r="O23" s="208">
        <v>186</v>
      </c>
      <c r="P23" s="208">
        <v>198</v>
      </c>
      <c r="Q23" s="208">
        <v>7</v>
      </c>
      <c r="R23" s="208">
        <v>5</v>
      </c>
      <c r="S23" s="209">
        <v>2</v>
      </c>
    </row>
    <row r="24" spans="1:19" s="57" customFormat="1" ht="21" hidden="1" customHeight="1" outlineLevel="1" x14ac:dyDescent="0.15">
      <c r="A24" s="207" t="s">
        <v>19</v>
      </c>
      <c r="B24" s="208">
        <v>377</v>
      </c>
      <c r="C24" s="208">
        <v>208</v>
      </c>
      <c r="D24" s="208">
        <v>169</v>
      </c>
      <c r="E24" s="208">
        <v>368</v>
      </c>
      <c r="F24" s="208">
        <v>204</v>
      </c>
      <c r="G24" s="208">
        <v>164</v>
      </c>
      <c r="H24" s="208">
        <v>2</v>
      </c>
      <c r="I24" s="208">
        <v>2</v>
      </c>
      <c r="J24" s="208" t="s">
        <v>50</v>
      </c>
      <c r="K24" s="208">
        <v>2</v>
      </c>
      <c r="L24" s="208" t="s">
        <v>50</v>
      </c>
      <c r="M24" s="208">
        <v>2</v>
      </c>
      <c r="N24" s="208">
        <v>372</v>
      </c>
      <c r="O24" s="208">
        <v>206</v>
      </c>
      <c r="P24" s="208">
        <v>166</v>
      </c>
      <c r="Q24" s="208">
        <v>3</v>
      </c>
      <c r="R24" s="208">
        <v>1</v>
      </c>
      <c r="S24" s="209">
        <v>2</v>
      </c>
    </row>
    <row r="25" spans="1:19" s="57" customFormat="1" ht="21" hidden="1" customHeight="1" outlineLevel="1" x14ac:dyDescent="0.15">
      <c r="A25" s="207" t="s">
        <v>20</v>
      </c>
      <c r="B25" s="208">
        <v>341</v>
      </c>
      <c r="C25" s="208">
        <v>172</v>
      </c>
      <c r="D25" s="208">
        <v>169</v>
      </c>
      <c r="E25" s="208">
        <v>329</v>
      </c>
      <c r="F25" s="208">
        <v>166</v>
      </c>
      <c r="G25" s="208">
        <v>163</v>
      </c>
      <c r="H25" s="208">
        <v>1</v>
      </c>
      <c r="I25" s="208">
        <v>1</v>
      </c>
      <c r="J25" s="208" t="s">
        <v>50</v>
      </c>
      <c r="K25" s="208">
        <v>3</v>
      </c>
      <c r="L25" s="208">
        <v>1</v>
      </c>
      <c r="M25" s="208">
        <v>2</v>
      </c>
      <c r="N25" s="208">
        <v>333</v>
      </c>
      <c r="O25" s="208">
        <v>168</v>
      </c>
      <c r="P25" s="208">
        <v>165</v>
      </c>
      <c r="Q25" s="208">
        <v>6</v>
      </c>
      <c r="R25" s="208">
        <v>2</v>
      </c>
      <c r="S25" s="209">
        <v>4</v>
      </c>
    </row>
    <row r="26" spans="1:19" s="57" customFormat="1" ht="21" hidden="1" customHeight="1" outlineLevel="1" x14ac:dyDescent="0.15">
      <c r="A26" s="207" t="s">
        <v>21</v>
      </c>
      <c r="B26" s="208">
        <v>320</v>
      </c>
      <c r="C26" s="208">
        <v>163</v>
      </c>
      <c r="D26" s="208">
        <v>157</v>
      </c>
      <c r="E26" s="208">
        <v>314</v>
      </c>
      <c r="F26" s="208">
        <v>159</v>
      </c>
      <c r="G26" s="208">
        <v>155</v>
      </c>
      <c r="H26" s="208">
        <v>1</v>
      </c>
      <c r="I26" s="208">
        <v>1</v>
      </c>
      <c r="J26" s="208" t="s">
        <v>50</v>
      </c>
      <c r="K26" s="208">
        <v>2</v>
      </c>
      <c r="L26" s="208">
        <v>1</v>
      </c>
      <c r="M26" s="208">
        <v>1</v>
      </c>
      <c r="N26" s="208">
        <v>317</v>
      </c>
      <c r="O26" s="208">
        <v>161</v>
      </c>
      <c r="P26" s="208">
        <v>156</v>
      </c>
      <c r="Q26" s="208" t="s">
        <v>123</v>
      </c>
      <c r="R26" s="208" t="s">
        <v>50</v>
      </c>
      <c r="S26" s="209" t="s">
        <v>53</v>
      </c>
    </row>
    <row r="27" spans="1:19" s="57" customFormat="1" ht="21" hidden="1" customHeight="1" outlineLevel="1" x14ac:dyDescent="0.15">
      <c r="A27" s="207" t="s">
        <v>22</v>
      </c>
      <c r="B27" s="208">
        <v>337</v>
      </c>
      <c r="C27" s="208">
        <v>169</v>
      </c>
      <c r="D27" s="208">
        <v>168</v>
      </c>
      <c r="E27" s="208">
        <v>325</v>
      </c>
      <c r="F27" s="208">
        <v>161</v>
      </c>
      <c r="G27" s="208">
        <v>164</v>
      </c>
      <c r="H27" s="208">
        <v>2</v>
      </c>
      <c r="I27" s="208" t="s">
        <v>82</v>
      </c>
      <c r="J27" s="208">
        <v>2</v>
      </c>
      <c r="K27" s="208">
        <v>7</v>
      </c>
      <c r="L27" s="208">
        <v>5</v>
      </c>
      <c r="M27" s="208">
        <v>2</v>
      </c>
      <c r="N27" s="208">
        <v>334</v>
      </c>
      <c r="O27" s="208">
        <v>166</v>
      </c>
      <c r="P27" s="208">
        <v>168</v>
      </c>
      <c r="Q27" s="208">
        <v>2</v>
      </c>
      <c r="R27" s="208">
        <v>2</v>
      </c>
      <c r="S27" s="209" t="s">
        <v>53</v>
      </c>
    </row>
    <row r="28" spans="1:19" s="57" customFormat="1" ht="15.75" hidden="1" customHeight="1" outlineLevel="1" x14ac:dyDescent="0.15">
      <c r="A28" s="201" t="s">
        <v>409</v>
      </c>
      <c r="B28" s="202">
        <v>338</v>
      </c>
      <c r="C28" s="202">
        <v>168</v>
      </c>
      <c r="D28" s="202">
        <v>170</v>
      </c>
      <c r="E28" s="202">
        <v>332</v>
      </c>
      <c r="F28" s="202">
        <v>165</v>
      </c>
      <c r="G28" s="202">
        <v>167</v>
      </c>
      <c r="H28" s="202" t="s">
        <v>50</v>
      </c>
      <c r="I28" s="202" t="s">
        <v>53</v>
      </c>
      <c r="J28" s="202" t="s">
        <v>50</v>
      </c>
      <c r="K28" s="202">
        <v>2</v>
      </c>
      <c r="L28" s="202" t="s">
        <v>50</v>
      </c>
      <c r="M28" s="202">
        <v>2</v>
      </c>
      <c r="N28" s="202">
        <v>334</v>
      </c>
      <c r="O28" s="202">
        <v>165</v>
      </c>
      <c r="P28" s="202">
        <v>169</v>
      </c>
      <c r="Q28" s="202">
        <v>3</v>
      </c>
      <c r="R28" s="202">
        <v>2</v>
      </c>
      <c r="S28" s="203">
        <v>1</v>
      </c>
    </row>
    <row r="29" spans="1:19" s="57" customFormat="1" ht="21" hidden="1" customHeight="1" outlineLevel="1" x14ac:dyDescent="0.15">
      <c r="A29" s="207" t="s">
        <v>23</v>
      </c>
      <c r="B29" s="208">
        <v>323</v>
      </c>
      <c r="C29" s="208">
        <v>167</v>
      </c>
      <c r="D29" s="208">
        <v>156</v>
      </c>
      <c r="E29" s="208">
        <v>313</v>
      </c>
      <c r="F29" s="208">
        <v>160</v>
      </c>
      <c r="G29" s="208">
        <v>153</v>
      </c>
      <c r="H29" s="208">
        <v>1</v>
      </c>
      <c r="I29" s="208" t="s">
        <v>53</v>
      </c>
      <c r="J29" s="208">
        <v>1</v>
      </c>
      <c r="K29" s="208">
        <v>4</v>
      </c>
      <c r="L29" s="208">
        <v>3</v>
      </c>
      <c r="M29" s="208">
        <v>1</v>
      </c>
      <c r="N29" s="208">
        <v>318</v>
      </c>
      <c r="O29" s="208">
        <v>163</v>
      </c>
      <c r="P29" s="208">
        <v>155</v>
      </c>
      <c r="Q29" s="208">
        <v>2</v>
      </c>
      <c r="R29" s="208">
        <v>2</v>
      </c>
      <c r="S29" s="209" t="s">
        <v>53</v>
      </c>
    </row>
    <row r="30" spans="1:19" s="57" customFormat="1" ht="21" hidden="1" customHeight="1" outlineLevel="1" x14ac:dyDescent="0.15">
      <c r="A30" s="207" t="s">
        <v>24</v>
      </c>
      <c r="B30" s="208">
        <v>325</v>
      </c>
      <c r="C30" s="208">
        <v>167</v>
      </c>
      <c r="D30" s="208">
        <v>158</v>
      </c>
      <c r="E30" s="208">
        <v>317</v>
      </c>
      <c r="F30" s="208">
        <v>163</v>
      </c>
      <c r="G30" s="208">
        <v>154</v>
      </c>
      <c r="H30" s="208">
        <v>1</v>
      </c>
      <c r="I30" s="208" t="s">
        <v>53</v>
      </c>
      <c r="J30" s="208">
        <v>1</v>
      </c>
      <c r="K30" s="208">
        <v>2</v>
      </c>
      <c r="L30" s="208">
        <v>2</v>
      </c>
      <c r="M30" s="208" t="s">
        <v>53</v>
      </c>
      <c r="N30" s="208">
        <v>320</v>
      </c>
      <c r="O30" s="208">
        <v>165</v>
      </c>
      <c r="P30" s="208">
        <v>155</v>
      </c>
      <c r="Q30" s="208" t="s">
        <v>123</v>
      </c>
      <c r="R30" s="208" t="s">
        <v>53</v>
      </c>
      <c r="S30" s="209" t="s">
        <v>53</v>
      </c>
    </row>
    <row r="31" spans="1:19" s="57" customFormat="1" ht="21" hidden="1" customHeight="1" outlineLevel="1" x14ac:dyDescent="0.15">
      <c r="A31" s="207" t="s">
        <v>25</v>
      </c>
      <c r="B31" s="208">
        <v>314</v>
      </c>
      <c r="C31" s="208">
        <v>162</v>
      </c>
      <c r="D31" s="208">
        <v>152</v>
      </c>
      <c r="E31" s="208">
        <v>300</v>
      </c>
      <c r="F31" s="208">
        <v>152</v>
      </c>
      <c r="G31" s="208">
        <v>148</v>
      </c>
      <c r="H31" s="208" t="s">
        <v>53</v>
      </c>
      <c r="I31" s="208" t="s">
        <v>53</v>
      </c>
      <c r="J31" s="208" t="s">
        <v>53</v>
      </c>
      <c r="K31" s="208">
        <v>7</v>
      </c>
      <c r="L31" s="208">
        <v>5</v>
      </c>
      <c r="M31" s="208">
        <v>2</v>
      </c>
      <c r="N31" s="208">
        <v>307</v>
      </c>
      <c r="O31" s="208">
        <v>157</v>
      </c>
      <c r="P31" s="208">
        <v>150</v>
      </c>
      <c r="Q31" s="208">
        <v>4</v>
      </c>
      <c r="R31" s="208">
        <v>3</v>
      </c>
      <c r="S31" s="209">
        <v>1</v>
      </c>
    </row>
    <row r="32" spans="1:19" s="57" customFormat="1" ht="21" hidden="1" customHeight="1" outlineLevel="1" x14ac:dyDescent="0.15">
      <c r="A32" s="211" t="s">
        <v>26</v>
      </c>
      <c r="B32" s="212">
        <v>294</v>
      </c>
      <c r="C32" s="212">
        <v>154</v>
      </c>
      <c r="D32" s="212">
        <v>140</v>
      </c>
      <c r="E32" s="212">
        <v>289</v>
      </c>
      <c r="F32" s="212">
        <v>150</v>
      </c>
      <c r="G32" s="212">
        <v>139</v>
      </c>
      <c r="H32" s="212" t="s">
        <v>53</v>
      </c>
      <c r="I32" s="212" t="s">
        <v>53</v>
      </c>
      <c r="J32" s="212" t="s">
        <v>53</v>
      </c>
      <c r="K32" s="212">
        <v>1</v>
      </c>
      <c r="L32" s="212">
        <v>1</v>
      </c>
      <c r="M32" s="212" t="s">
        <v>53</v>
      </c>
      <c r="N32" s="212">
        <v>290</v>
      </c>
      <c r="O32" s="212">
        <v>151</v>
      </c>
      <c r="P32" s="212">
        <v>139</v>
      </c>
      <c r="Q32" s="212">
        <v>1</v>
      </c>
      <c r="R32" s="212">
        <v>1</v>
      </c>
      <c r="S32" s="214" t="s">
        <v>53</v>
      </c>
    </row>
    <row r="33" spans="1:19" s="57" customFormat="1" ht="15" hidden="1" customHeight="1" outlineLevel="1" x14ac:dyDescent="0.15">
      <c r="A33" s="201" t="s">
        <v>607</v>
      </c>
      <c r="B33" s="202">
        <v>279</v>
      </c>
      <c r="C33" s="202">
        <v>147</v>
      </c>
      <c r="D33" s="202">
        <v>132</v>
      </c>
      <c r="E33" s="202">
        <v>271</v>
      </c>
      <c r="F33" s="202">
        <v>141</v>
      </c>
      <c r="G33" s="202">
        <v>130</v>
      </c>
      <c r="H33" s="202">
        <v>1</v>
      </c>
      <c r="I33" s="202">
        <v>1</v>
      </c>
      <c r="J33" s="202" t="s">
        <v>53</v>
      </c>
      <c r="K33" s="202">
        <v>5</v>
      </c>
      <c r="L33" s="202">
        <v>5</v>
      </c>
      <c r="M33" s="202" t="s">
        <v>53</v>
      </c>
      <c r="N33" s="202">
        <v>277</v>
      </c>
      <c r="O33" s="202">
        <v>147</v>
      </c>
      <c r="P33" s="202">
        <v>130</v>
      </c>
      <c r="Q33" s="202" t="s">
        <v>123</v>
      </c>
      <c r="R33" s="202" t="s">
        <v>53</v>
      </c>
      <c r="S33" s="203" t="s">
        <v>53</v>
      </c>
    </row>
    <row r="34" spans="1:19" ht="21" hidden="1" customHeight="1" outlineLevel="1" x14ac:dyDescent="0.15">
      <c r="A34" s="207" t="s">
        <v>230</v>
      </c>
      <c r="B34" s="208">
        <v>285</v>
      </c>
      <c r="C34" s="208">
        <v>139</v>
      </c>
      <c r="D34" s="208">
        <v>146</v>
      </c>
      <c r="E34" s="208">
        <v>280</v>
      </c>
      <c r="F34" s="208">
        <v>135</v>
      </c>
      <c r="G34" s="208">
        <v>145</v>
      </c>
      <c r="H34" s="208">
        <v>1</v>
      </c>
      <c r="I34" s="208">
        <v>1</v>
      </c>
      <c r="J34" s="208" t="s">
        <v>53</v>
      </c>
      <c r="K34" s="208" t="s">
        <v>50</v>
      </c>
      <c r="L34" s="208" t="s">
        <v>50</v>
      </c>
      <c r="M34" s="208" t="s">
        <v>53</v>
      </c>
      <c r="N34" s="208">
        <v>281</v>
      </c>
      <c r="O34" s="208">
        <v>136</v>
      </c>
      <c r="P34" s="208">
        <v>145</v>
      </c>
      <c r="Q34" s="208" t="s">
        <v>123</v>
      </c>
      <c r="R34" s="208" t="s">
        <v>53</v>
      </c>
      <c r="S34" s="209" t="s">
        <v>53</v>
      </c>
    </row>
    <row r="35" spans="1:19" ht="21" hidden="1" customHeight="1" outlineLevel="1" x14ac:dyDescent="0.15">
      <c r="A35" s="207" t="s">
        <v>171</v>
      </c>
      <c r="B35" s="208">
        <v>273</v>
      </c>
      <c r="C35" s="208">
        <v>158</v>
      </c>
      <c r="D35" s="208">
        <v>115</v>
      </c>
      <c r="E35" s="208">
        <v>269</v>
      </c>
      <c r="F35" s="208">
        <v>157</v>
      </c>
      <c r="G35" s="208">
        <v>112</v>
      </c>
      <c r="H35" s="208" t="s">
        <v>53</v>
      </c>
      <c r="I35" s="208" t="s">
        <v>53</v>
      </c>
      <c r="J35" s="208" t="s">
        <v>53</v>
      </c>
      <c r="K35" s="208">
        <v>2</v>
      </c>
      <c r="L35" s="208" t="s">
        <v>50</v>
      </c>
      <c r="M35" s="208">
        <v>2</v>
      </c>
      <c r="N35" s="208">
        <v>271</v>
      </c>
      <c r="O35" s="208">
        <v>157</v>
      </c>
      <c r="P35" s="208">
        <v>114</v>
      </c>
      <c r="Q35" s="208" t="s">
        <v>123</v>
      </c>
      <c r="R35" s="208" t="s">
        <v>53</v>
      </c>
      <c r="S35" s="209" t="s">
        <v>53</v>
      </c>
    </row>
    <row r="36" spans="1:19" ht="21" hidden="1" customHeight="1" outlineLevel="1" x14ac:dyDescent="0.15">
      <c r="A36" s="207" t="s">
        <v>172</v>
      </c>
      <c r="B36" s="208">
        <v>245</v>
      </c>
      <c r="C36" s="208">
        <v>128</v>
      </c>
      <c r="D36" s="208">
        <v>117</v>
      </c>
      <c r="E36" s="208">
        <v>236</v>
      </c>
      <c r="F36" s="208">
        <v>124</v>
      </c>
      <c r="G36" s="208">
        <v>112</v>
      </c>
      <c r="H36" s="208">
        <v>3</v>
      </c>
      <c r="I36" s="208">
        <v>1</v>
      </c>
      <c r="J36" s="208">
        <v>2</v>
      </c>
      <c r="K36" s="208">
        <v>3</v>
      </c>
      <c r="L36" s="208">
        <v>3</v>
      </c>
      <c r="M36" s="208" t="s">
        <v>53</v>
      </c>
      <c r="N36" s="208">
        <v>242</v>
      </c>
      <c r="O36" s="208">
        <v>128</v>
      </c>
      <c r="P36" s="208">
        <v>114</v>
      </c>
      <c r="Q36" s="208" t="s">
        <v>123</v>
      </c>
      <c r="R36" s="208" t="s">
        <v>53</v>
      </c>
      <c r="S36" s="209" t="s">
        <v>53</v>
      </c>
    </row>
    <row r="37" spans="1:19" ht="21" hidden="1" customHeight="1" outlineLevel="1" x14ac:dyDescent="0.15">
      <c r="A37" s="211" t="s">
        <v>173</v>
      </c>
      <c r="B37" s="212">
        <v>220</v>
      </c>
      <c r="C37" s="212">
        <v>112</v>
      </c>
      <c r="D37" s="212">
        <v>108</v>
      </c>
      <c r="E37" s="212">
        <v>210</v>
      </c>
      <c r="F37" s="212">
        <v>108</v>
      </c>
      <c r="G37" s="212">
        <v>102</v>
      </c>
      <c r="H37" s="212">
        <v>3</v>
      </c>
      <c r="I37" s="212" t="s">
        <v>53</v>
      </c>
      <c r="J37" s="212">
        <v>3</v>
      </c>
      <c r="K37" s="212">
        <v>5</v>
      </c>
      <c r="L37" s="212">
        <v>3</v>
      </c>
      <c r="M37" s="212">
        <v>2</v>
      </c>
      <c r="N37" s="212">
        <v>218</v>
      </c>
      <c r="O37" s="212">
        <v>111</v>
      </c>
      <c r="P37" s="212">
        <v>107</v>
      </c>
      <c r="Q37" s="212" t="s">
        <v>123</v>
      </c>
      <c r="R37" s="212" t="s">
        <v>53</v>
      </c>
      <c r="S37" s="214" t="s">
        <v>53</v>
      </c>
    </row>
    <row r="38" spans="1:19" s="57" customFormat="1" ht="21" customHeight="1" collapsed="1" x14ac:dyDescent="0.15">
      <c r="A38" s="201" t="s">
        <v>637</v>
      </c>
      <c r="B38" s="202">
        <v>233</v>
      </c>
      <c r="C38" s="202">
        <v>125</v>
      </c>
      <c r="D38" s="202">
        <v>108</v>
      </c>
      <c r="E38" s="202">
        <v>220</v>
      </c>
      <c r="F38" s="202">
        <v>120</v>
      </c>
      <c r="G38" s="202">
        <v>100</v>
      </c>
      <c r="H38" s="202">
        <v>8</v>
      </c>
      <c r="I38" s="202">
        <v>2</v>
      </c>
      <c r="J38" s="202">
        <v>6</v>
      </c>
      <c r="K38" s="202">
        <v>3</v>
      </c>
      <c r="L38" s="202">
        <v>3</v>
      </c>
      <c r="M38" s="202" t="s">
        <v>296</v>
      </c>
      <c r="N38" s="202">
        <v>231</v>
      </c>
      <c r="O38" s="202">
        <v>125</v>
      </c>
      <c r="P38" s="202">
        <v>106</v>
      </c>
      <c r="Q38" s="202">
        <v>1</v>
      </c>
      <c r="R38" s="202">
        <v>0</v>
      </c>
      <c r="S38" s="203">
        <v>1</v>
      </c>
    </row>
    <row r="39" spans="1:19" ht="21" customHeight="1" x14ac:dyDescent="0.15">
      <c r="A39" s="207" t="s">
        <v>401</v>
      </c>
      <c r="B39" s="208">
        <v>191</v>
      </c>
      <c r="C39" s="208">
        <v>95</v>
      </c>
      <c r="D39" s="208">
        <v>96</v>
      </c>
      <c r="E39" s="208">
        <v>184</v>
      </c>
      <c r="F39" s="208">
        <v>94</v>
      </c>
      <c r="G39" s="208">
        <v>90</v>
      </c>
      <c r="H39" s="208">
        <v>3</v>
      </c>
      <c r="I39" s="208">
        <v>0</v>
      </c>
      <c r="J39" s="208">
        <v>3</v>
      </c>
      <c r="K39" s="208">
        <v>2</v>
      </c>
      <c r="L39" s="208">
        <v>1</v>
      </c>
      <c r="M39" s="208">
        <v>1</v>
      </c>
      <c r="N39" s="208">
        <v>189</v>
      </c>
      <c r="O39" s="208">
        <v>95</v>
      </c>
      <c r="P39" s="208">
        <v>94</v>
      </c>
      <c r="Q39" s="208">
        <v>0</v>
      </c>
      <c r="R39" s="208">
        <v>0</v>
      </c>
      <c r="S39" s="209">
        <v>0</v>
      </c>
    </row>
    <row r="40" spans="1:19" ht="21" customHeight="1" x14ac:dyDescent="0.15">
      <c r="A40" s="207" t="s">
        <v>402</v>
      </c>
      <c r="B40" s="208">
        <v>205</v>
      </c>
      <c r="C40" s="208">
        <v>103</v>
      </c>
      <c r="D40" s="208">
        <v>102</v>
      </c>
      <c r="E40" s="208">
        <v>197</v>
      </c>
      <c r="F40" s="208">
        <v>92</v>
      </c>
      <c r="G40" s="208">
        <v>105</v>
      </c>
      <c r="H40" s="208">
        <v>3</v>
      </c>
      <c r="I40" s="208">
        <v>0</v>
      </c>
      <c r="J40" s="208">
        <v>3</v>
      </c>
      <c r="K40" s="208">
        <v>4</v>
      </c>
      <c r="L40" s="208">
        <v>3</v>
      </c>
      <c r="M40" s="208">
        <v>1</v>
      </c>
      <c r="N40" s="208">
        <v>204</v>
      </c>
      <c r="O40" s="208">
        <v>95</v>
      </c>
      <c r="P40" s="208">
        <v>109</v>
      </c>
      <c r="Q40" s="208">
        <v>0</v>
      </c>
      <c r="R40" s="208">
        <v>0</v>
      </c>
      <c r="S40" s="209">
        <v>0</v>
      </c>
    </row>
    <row r="41" spans="1:19" ht="21" customHeight="1" x14ac:dyDescent="0.15">
      <c r="A41" s="207" t="s">
        <v>403</v>
      </c>
      <c r="B41" s="208">
        <v>190</v>
      </c>
      <c r="C41" s="208">
        <v>106</v>
      </c>
      <c r="D41" s="208">
        <v>84</v>
      </c>
      <c r="E41" s="208">
        <v>183</v>
      </c>
      <c r="F41" s="208">
        <v>104</v>
      </c>
      <c r="G41" s="208">
        <v>79</v>
      </c>
      <c r="H41" s="208">
        <v>4</v>
      </c>
      <c r="I41" s="208">
        <v>0</v>
      </c>
      <c r="J41" s="208">
        <v>4</v>
      </c>
      <c r="K41" s="208">
        <v>2</v>
      </c>
      <c r="L41" s="208">
        <v>2</v>
      </c>
      <c r="M41" s="208">
        <v>0</v>
      </c>
      <c r="N41" s="208">
        <v>189</v>
      </c>
      <c r="O41" s="208">
        <v>106</v>
      </c>
      <c r="P41" s="208">
        <v>83</v>
      </c>
      <c r="Q41" s="208">
        <v>1</v>
      </c>
      <c r="R41" s="208">
        <v>0</v>
      </c>
      <c r="S41" s="209">
        <v>1</v>
      </c>
    </row>
    <row r="42" spans="1:19" ht="21" customHeight="1" x14ac:dyDescent="0.15">
      <c r="A42" s="207" t="s">
        <v>404</v>
      </c>
      <c r="B42" s="208">
        <v>191</v>
      </c>
      <c r="C42" s="208">
        <v>99</v>
      </c>
      <c r="D42" s="208">
        <v>92</v>
      </c>
      <c r="E42" s="208">
        <v>185</v>
      </c>
      <c r="F42" s="208">
        <v>96</v>
      </c>
      <c r="G42" s="208">
        <v>89</v>
      </c>
      <c r="H42" s="208">
        <v>3</v>
      </c>
      <c r="I42" s="208">
        <v>0</v>
      </c>
      <c r="J42" s="208">
        <v>3</v>
      </c>
      <c r="K42" s="208">
        <v>2</v>
      </c>
      <c r="L42" s="208">
        <v>2</v>
      </c>
      <c r="M42" s="208">
        <v>0</v>
      </c>
      <c r="N42" s="208">
        <v>190</v>
      </c>
      <c r="O42" s="208">
        <v>98</v>
      </c>
      <c r="P42" s="208">
        <v>92</v>
      </c>
      <c r="Q42" s="208">
        <v>0</v>
      </c>
      <c r="R42" s="208">
        <v>0</v>
      </c>
      <c r="S42" s="209">
        <v>0</v>
      </c>
    </row>
    <row r="43" spans="1:19" ht="21" customHeight="1" x14ac:dyDescent="0.15">
      <c r="A43" s="207" t="s">
        <v>405</v>
      </c>
      <c r="B43" s="208">
        <v>159</v>
      </c>
      <c r="C43" s="208">
        <v>72</v>
      </c>
      <c r="D43" s="208">
        <v>87</v>
      </c>
      <c r="E43" s="208">
        <v>150</v>
      </c>
      <c r="F43" s="208">
        <v>65</v>
      </c>
      <c r="G43" s="208">
        <v>85</v>
      </c>
      <c r="H43" s="208">
        <v>2</v>
      </c>
      <c r="I43" s="208">
        <v>1</v>
      </c>
      <c r="J43" s="208">
        <v>1</v>
      </c>
      <c r="K43" s="208">
        <v>7</v>
      </c>
      <c r="L43" s="208">
        <v>6</v>
      </c>
      <c r="M43" s="208">
        <v>1</v>
      </c>
      <c r="N43" s="208">
        <v>159</v>
      </c>
      <c r="O43" s="208">
        <v>72</v>
      </c>
      <c r="P43" s="208">
        <v>87</v>
      </c>
      <c r="Q43" s="208">
        <v>0</v>
      </c>
      <c r="R43" s="208">
        <v>0</v>
      </c>
      <c r="S43" s="209">
        <v>0</v>
      </c>
    </row>
    <row r="44" spans="1:19" ht="21" customHeight="1" x14ac:dyDescent="0.15">
      <c r="A44" s="207" t="s">
        <v>603</v>
      </c>
      <c r="B44" s="208">
        <f>C44+D44</f>
        <v>198</v>
      </c>
      <c r="C44" s="208">
        <v>108</v>
      </c>
      <c r="D44" s="208">
        <v>90</v>
      </c>
      <c r="E44" s="208">
        <f>F44+G44</f>
        <v>197</v>
      </c>
      <c r="F44" s="208">
        <f>52+56</f>
        <v>108</v>
      </c>
      <c r="G44" s="208">
        <f>48+41</f>
        <v>89</v>
      </c>
      <c r="H44" s="208">
        <v>0</v>
      </c>
      <c r="I44" s="208">
        <v>0</v>
      </c>
      <c r="J44" s="208">
        <v>0</v>
      </c>
      <c r="K44" s="208">
        <v>0</v>
      </c>
      <c r="L44" s="208">
        <v>0</v>
      </c>
      <c r="M44" s="208">
        <v>0</v>
      </c>
      <c r="N44" s="208">
        <f>E44</f>
        <v>197</v>
      </c>
      <c r="O44" s="208">
        <f>F44</f>
        <v>108</v>
      </c>
      <c r="P44" s="208">
        <f>G44</f>
        <v>89</v>
      </c>
      <c r="Q44" s="208">
        <v>1</v>
      </c>
      <c r="R44" s="208">
        <v>0</v>
      </c>
      <c r="S44" s="209">
        <v>1</v>
      </c>
    </row>
    <row r="45" spans="1:19" ht="21" customHeight="1" x14ac:dyDescent="0.15">
      <c r="A45" s="207" t="s">
        <v>604</v>
      </c>
      <c r="B45" s="208">
        <f t="shared" ref="B45:B53" si="0">C45+D45</f>
        <v>186</v>
      </c>
      <c r="C45" s="212">
        <v>95</v>
      </c>
      <c r="D45" s="212">
        <v>91</v>
      </c>
      <c r="E45" s="208">
        <f>F45+G45</f>
        <v>181</v>
      </c>
      <c r="F45" s="212">
        <f>46+3+41+1</f>
        <v>91</v>
      </c>
      <c r="G45" s="212">
        <f>52+36+2</f>
        <v>90</v>
      </c>
      <c r="H45" s="208">
        <f>I45</f>
        <v>1</v>
      </c>
      <c r="I45" s="212">
        <v>1</v>
      </c>
      <c r="J45" s="208">
        <v>0</v>
      </c>
      <c r="K45" s="208">
        <v>3</v>
      </c>
      <c r="L45" s="212">
        <v>2</v>
      </c>
      <c r="M45" s="212">
        <v>1</v>
      </c>
      <c r="N45" s="208">
        <f>O45+P45</f>
        <v>185</v>
      </c>
      <c r="O45" s="212">
        <f>F45+I45+L45</f>
        <v>94</v>
      </c>
      <c r="P45" s="212">
        <f>G45+M45</f>
        <v>91</v>
      </c>
      <c r="Q45" s="208">
        <v>0</v>
      </c>
      <c r="R45" s="208">
        <v>0</v>
      </c>
      <c r="S45" s="209">
        <v>0</v>
      </c>
    </row>
    <row r="46" spans="1:19" ht="21" customHeight="1" x14ac:dyDescent="0.15">
      <c r="A46" s="207" t="s">
        <v>605</v>
      </c>
      <c r="B46" s="208">
        <f t="shared" si="0"/>
        <v>207</v>
      </c>
      <c r="C46" s="212">
        <v>95</v>
      </c>
      <c r="D46" s="212">
        <v>112</v>
      </c>
      <c r="E46" s="208">
        <v>202</v>
      </c>
      <c r="F46" s="212">
        <v>92</v>
      </c>
      <c r="G46" s="212">
        <f>51+59</f>
        <v>110</v>
      </c>
      <c r="H46" s="208">
        <f>I46+J46</f>
        <v>3</v>
      </c>
      <c r="I46" s="212">
        <v>1</v>
      </c>
      <c r="J46" s="212">
        <f>1+1</f>
        <v>2</v>
      </c>
      <c r="K46" s="208">
        <v>2</v>
      </c>
      <c r="L46" s="208">
        <v>2</v>
      </c>
      <c r="M46" s="208">
        <v>0</v>
      </c>
      <c r="N46" s="208">
        <f>O46+P46</f>
        <v>207</v>
      </c>
      <c r="O46" s="212">
        <f>F46+I46+L46</f>
        <v>95</v>
      </c>
      <c r="P46" s="212">
        <f>G46+J46</f>
        <v>112</v>
      </c>
      <c r="Q46" s="208">
        <v>0</v>
      </c>
      <c r="R46" s="208">
        <v>0</v>
      </c>
      <c r="S46" s="214">
        <v>0</v>
      </c>
    </row>
    <row r="47" spans="1:19" ht="21" customHeight="1" x14ac:dyDescent="0.15">
      <c r="A47" s="207" t="s">
        <v>606</v>
      </c>
      <c r="B47" s="208">
        <f t="shared" si="0"/>
        <v>178</v>
      </c>
      <c r="C47" s="212">
        <v>91</v>
      </c>
      <c r="D47" s="212">
        <v>87</v>
      </c>
      <c r="E47" s="208">
        <f>F47+G47</f>
        <v>175</v>
      </c>
      <c r="F47" s="212">
        <f>40+3+44+1</f>
        <v>88</v>
      </c>
      <c r="G47" s="212">
        <f>43+2+41+1</f>
        <v>87</v>
      </c>
      <c r="H47" s="208">
        <v>1</v>
      </c>
      <c r="I47" s="212">
        <v>1</v>
      </c>
      <c r="J47" s="208">
        <v>0</v>
      </c>
      <c r="K47" s="208">
        <v>2</v>
      </c>
      <c r="L47" s="212">
        <v>2</v>
      </c>
      <c r="M47" s="208">
        <v>0</v>
      </c>
      <c r="N47" s="208">
        <f t="shared" ref="N47:N53" si="1">O47+P47</f>
        <v>178</v>
      </c>
      <c r="O47" s="212">
        <f t="shared" ref="O47:P52" si="2">F47+I47+L47</f>
        <v>91</v>
      </c>
      <c r="P47" s="212">
        <f>G47</f>
        <v>87</v>
      </c>
      <c r="Q47" s="208">
        <v>0</v>
      </c>
      <c r="R47" s="208">
        <v>0</v>
      </c>
      <c r="S47" s="209">
        <v>0</v>
      </c>
    </row>
    <row r="48" spans="1:19" ht="21" customHeight="1" x14ac:dyDescent="0.15">
      <c r="A48" s="211" t="s">
        <v>638</v>
      </c>
      <c r="B48" s="208">
        <f t="shared" si="0"/>
        <v>158</v>
      </c>
      <c r="C48" s="212">
        <v>79</v>
      </c>
      <c r="D48" s="212">
        <v>79</v>
      </c>
      <c r="E48" s="208">
        <f t="shared" ref="E48:E53" si="3">F48+G48</f>
        <v>155</v>
      </c>
      <c r="F48" s="212">
        <v>77</v>
      </c>
      <c r="G48" s="212">
        <v>78</v>
      </c>
      <c r="H48" s="212">
        <v>1</v>
      </c>
      <c r="I48" s="212">
        <v>1</v>
      </c>
      <c r="J48" s="212">
        <v>0</v>
      </c>
      <c r="K48" s="212">
        <v>1</v>
      </c>
      <c r="L48" s="212">
        <v>1</v>
      </c>
      <c r="M48" s="212">
        <v>0</v>
      </c>
      <c r="N48" s="208">
        <f t="shared" si="1"/>
        <v>157</v>
      </c>
      <c r="O48" s="212">
        <f t="shared" si="2"/>
        <v>79</v>
      </c>
      <c r="P48" s="212">
        <f>G48</f>
        <v>78</v>
      </c>
      <c r="Q48" s="212">
        <v>0</v>
      </c>
      <c r="R48" s="212">
        <v>0</v>
      </c>
      <c r="S48" s="214">
        <v>0</v>
      </c>
    </row>
    <row r="49" spans="1:19" ht="21" customHeight="1" x14ac:dyDescent="0.15">
      <c r="A49" s="211" t="s">
        <v>639</v>
      </c>
      <c r="B49" s="208">
        <f t="shared" si="0"/>
        <v>181</v>
      </c>
      <c r="C49" s="212">
        <v>89</v>
      </c>
      <c r="D49" s="212">
        <v>92</v>
      </c>
      <c r="E49" s="208">
        <f t="shared" si="3"/>
        <v>177</v>
      </c>
      <c r="F49" s="212">
        <v>88</v>
      </c>
      <c r="G49" s="212">
        <v>89</v>
      </c>
      <c r="H49" s="212">
        <v>0</v>
      </c>
      <c r="I49" s="212">
        <v>0</v>
      </c>
      <c r="J49" s="212">
        <v>0</v>
      </c>
      <c r="K49" s="212">
        <v>4</v>
      </c>
      <c r="L49" s="212">
        <v>1</v>
      </c>
      <c r="M49" s="212">
        <v>3</v>
      </c>
      <c r="N49" s="208">
        <f t="shared" si="1"/>
        <v>181</v>
      </c>
      <c r="O49" s="212">
        <f t="shared" si="2"/>
        <v>89</v>
      </c>
      <c r="P49" s="212">
        <f t="shared" si="2"/>
        <v>92</v>
      </c>
      <c r="Q49" s="212">
        <v>0</v>
      </c>
      <c r="R49" s="212">
        <v>0</v>
      </c>
      <c r="S49" s="214">
        <v>0</v>
      </c>
    </row>
    <row r="50" spans="1:19" ht="21" customHeight="1" x14ac:dyDescent="0.15">
      <c r="A50" s="211" t="s">
        <v>1049</v>
      </c>
      <c r="B50" s="208">
        <f t="shared" si="0"/>
        <v>172</v>
      </c>
      <c r="C50" s="212">
        <v>94</v>
      </c>
      <c r="D50" s="212">
        <v>78</v>
      </c>
      <c r="E50" s="208">
        <f t="shared" si="3"/>
        <v>165</v>
      </c>
      <c r="F50" s="212">
        <v>87</v>
      </c>
      <c r="G50" s="212">
        <v>78</v>
      </c>
      <c r="H50" s="212">
        <v>1</v>
      </c>
      <c r="I50" s="212">
        <v>1</v>
      </c>
      <c r="J50" s="212">
        <v>0</v>
      </c>
      <c r="K50" s="212">
        <v>6</v>
      </c>
      <c r="L50" s="212">
        <f>1+3+1+1</f>
        <v>6</v>
      </c>
      <c r="M50" s="212">
        <v>0</v>
      </c>
      <c r="N50" s="208">
        <f t="shared" si="1"/>
        <v>172</v>
      </c>
      <c r="O50" s="212">
        <f t="shared" si="2"/>
        <v>94</v>
      </c>
      <c r="P50" s="212">
        <f t="shared" si="2"/>
        <v>78</v>
      </c>
      <c r="Q50" s="212">
        <v>0</v>
      </c>
      <c r="R50" s="212">
        <v>0</v>
      </c>
      <c r="S50" s="214">
        <v>0</v>
      </c>
    </row>
    <row r="51" spans="1:19" ht="21" customHeight="1" x14ac:dyDescent="0.15">
      <c r="A51" s="211" t="s">
        <v>1050</v>
      </c>
      <c r="B51" s="208">
        <f t="shared" si="0"/>
        <v>162</v>
      </c>
      <c r="C51" s="212">
        <v>94</v>
      </c>
      <c r="D51" s="212">
        <v>68</v>
      </c>
      <c r="E51" s="208">
        <f t="shared" si="3"/>
        <v>156</v>
      </c>
      <c r="F51" s="212">
        <v>89</v>
      </c>
      <c r="G51" s="212">
        <v>67</v>
      </c>
      <c r="H51" s="212">
        <v>0</v>
      </c>
      <c r="I51" s="212">
        <v>0</v>
      </c>
      <c r="J51" s="212">
        <v>0</v>
      </c>
      <c r="K51" s="212">
        <v>6</v>
      </c>
      <c r="L51" s="212">
        <v>5</v>
      </c>
      <c r="M51" s="212">
        <v>1</v>
      </c>
      <c r="N51" s="208">
        <f t="shared" si="1"/>
        <v>162</v>
      </c>
      <c r="O51" s="212">
        <f>F51+I51+L51</f>
        <v>94</v>
      </c>
      <c r="P51" s="212">
        <f>G51+J51+M51</f>
        <v>68</v>
      </c>
      <c r="Q51" s="212">
        <v>0</v>
      </c>
      <c r="R51" s="212">
        <v>0</v>
      </c>
      <c r="S51" s="214">
        <v>0</v>
      </c>
    </row>
    <row r="52" spans="1:19" ht="21" customHeight="1" x14ac:dyDescent="0.15">
      <c r="A52" s="211" t="s">
        <v>655</v>
      </c>
      <c r="B52" s="208">
        <f t="shared" si="0"/>
        <v>162</v>
      </c>
      <c r="C52" s="212">
        <v>83</v>
      </c>
      <c r="D52" s="212">
        <v>79</v>
      </c>
      <c r="E52" s="208">
        <f t="shared" si="3"/>
        <v>161</v>
      </c>
      <c r="F52" s="212">
        <v>83</v>
      </c>
      <c r="G52" s="212">
        <v>78</v>
      </c>
      <c r="H52" s="212">
        <v>0</v>
      </c>
      <c r="I52" s="212">
        <v>0</v>
      </c>
      <c r="J52" s="212">
        <v>0</v>
      </c>
      <c r="K52" s="212">
        <v>1</v>
      </c>
      <c r="L52" s="212">
        <v>0</v>
      </c>
      <c r="M52" s="212">
        <v>1</v>
      </c>
      <c r="N52" s="208">
        <f>O52+P52</f>
        <v>162</v>
      </c>
      <c r="O52" s="212">
        <f t="shared" si="2"/>
        <v>83</v>
      </c>
      <c r="P52" s="212">
        <f t="shared" si="2"/>
        <v>79</v>
      </c>
      <c r="Q52" s="212">
        <v>0</v>
      </c>
      <c r="R52" s="212">
        <v>0</v>
      </c>
      <c r="S52" s="214">
        <v>0</v>
      </c>
    </row>
    <row r="53" spans="1:19" ht="21" customHeight="1" thickBot="1" x14ac:dyDescent="0.2">
      <c r="A53" s="218" t="s">
        <v>656</v>
      </c>
      <c r="B53" s="375">
        <f t="shared" si="0"/>
        <v>156</v>
      </c>
      <c r="C53" s="375">
        <v>79</v>
      </c>
      <c r="D53" s="375">
        <v>77</v>
      </c>
      <c r="E53" s="375">
        <f t="shared" si="3"/>
        <v>153</v>
      </c>
      <c r="F53" s="375">
        <v>76</v>
      </c>
      <c r="G53" s="375">
        <v>77</v>
      </c>
      <c r="H53" s="375">
        <v>1</v>
      </c>
      <c r="I53" s="375">
        <v>1</v>
      </c>
      <c r="J53" s="375">
        <v>0</v>
      </c>
      <c r="K53" s="375">
        <v>2</v>
      </c>
      <c r="L53" s="375">
        <v>2</v>
      </c>
      <c r="M53" s="375">
        <v>0</v>
      </c>
      <c r="N53" s="375">
        <f t="shared" si="1"/>
        <v>156</v>
      </c>
      <c r="O53" s="375">
        <f>F53+I53+L53</f>
        <v>79</v>
      </c>
      <c r="P53" s="375">
        <f>G53+J53+M53</f>
        <v>77</v>
      </c>
      <c r="Q53" s="375">
        <v>0</v>
      </c>
      <c r="R53" s="375">
        <v>0</v>
      </c>
      <c r="S53" s="386">
        <v>0</v>
      </c>
    </row>
    <row r="54" spans="1:19" ht="18" customHeight="1" thickBot="1" x14ac:dyDescent="0.2">
      <c r="A54" s="494"/>
      <c r="B54" s="494"/>
      <c r="C54" s="494"/>
      <c r="D54" s="494"/>
      <c r="E54" s="494"/>
      <c r="F54" s="494"/>
      <c r="G54" s="494"/>
      <c r="H54" s="494"/>
      <c r="I54" s="494"/>
      <c r="J54" s="494"/>
      <c r="K54" s="189"/>
      <c r="L54" s="189"/>
      <c r="M54" s="189"/>
      <c r="N54" s="189"/>
      <c r="O54" s="189"/>
      <c r="P54" s="189"/>
      <c r="Q54" s="189"/>
      <c r="R54" s="189"/>
      <c r="S54" s="189"/>
    </row>
    <row r="55" spans="1:19" x14ac:dyDescent="0.15">
      <c r="A55" s="190"/>
      <c r="B55" s="361" t="s">
        <v>291</v>
      </c>
      <c r="C55" s="361"/>
      <c r="D55" s="361"/>
      <c r="E55" s="495" t="s">
        <v>292</v>
      </c>
      <c r="F55" s="496"/>
      <c r="G55" s="497"/>
      <c r="H55" s="361" t="s">
        <v>174</v>
      </c>
      <c r="I55" s="361"/>
      <c r="J55" s="361"/>
      <c r="K55" s="498" t="s">
        <v>175</v>
      </c>
      <c r="L55" s="498"/>
      <c r="M55" s="498"/>
      <c r="N55" s="499" t="s">
        <v>177</v>
      </c>
      <c r="O55" s="500" t="s">
        <v>178</v>
      </c>
    </row>
    <row r="56" spans="1:19" x14ac:dyDescent="0.15">
      <c r="A56" s="364" t="s">
        <v>84</v>
      </c>
      <c r="B56" s="272"/>
      <c r="C56" s="272"/>
      <c r="D56" s="272"/>
      <c r="E56" s="501"/>
      <c r="F56" s="502"/>
      <c r="G56" s="503"/>
      <c r="H56" s="272"/>
      <c r="I56" s="272"/>
      <c r="J56" s="272"/>
      <c r="K56" s="504" t="s">
        <v>176</v>
      </c>
      <c r="L56" s="504"/>
      <c r="M56" s="504"/>
      <c r="N56" s="365"/>
      <c r="O56" s="505"/>
    </row>
    <row r="57" spans="1:19" ht="13.5" customHeight="1" x14ac:dyDescent="0.15">
      <c r="A57" s="196"/>
      <c r="B57" s="178" t="s">
        <v>91</v>
      </c>
      <c r="C57" s="242" t="s">
        <v>106</v>
      </c>
      <c r="D57" s="242" t="s">
        <v>146</v>
      </c>
      <c r="E57" s="178" t="s">
        <v>91</v>
      </c>
      <c r="F57" s="242" t="s">
        <v>106</v>
      </c>
      <c r="G57" s="242" t="s">
        <v>118</v>
      </c>
      <c r="H57" s="178" t="s">
        <v>91</v>
      </c>
      <c r="I57" s="242" t="s">
        <v>106</v>
      </c>
      <c r="J57" s="242" t="s">
        <v>118</v>
      </c>
      <c r="K57" s="178" t="s">
        <v>91</v>
      </c>
      <c r="L57" s="242" t="s">
        <v>106</v>
      </c>
      <c r="M57" s="242" t="s">
        <v>118</v>
      </c>
      <c r="N57" s="365"/>
      <c r="O57" s="505"/>
    </row>
    <row r="58" spans="1:19" ht="7.5" customHeight="1" x14ac:dyDescent="0.15">
      <c r="A58" s="398"/>
      <c r="B58" s="180" t="s">
        <v>99</v>
      </c>
      <c r="C58" s="180" t="s">
        <v>620</v>
      </c>
      <c r="D58" s="180" t="s">
        <v>620</v>
      </c>
      <c r="E58" s="180" t="s">
        <v>621</v>
      </c>
      <c r="F58" s="180" t="s">
        <v>621</v>
      </c>
      <c r="G58" s="180" t="s">
        <v>621</v>
      </c>
      <c r="H58" s="180" t="s">
        <v>621</v>
      </c>
      <c r="I58" s="180" t="s">
        <v>621</v>
      </c>
      <c r="J58" s="180" t="s">
        <v>621</v>
      </c>
      <c r="K58" s="180" t="s">
        <v>621</v>
      </c>
      <c r="L58" s="180" t="s">
        <v>621</v>
      </c>
      <c r="M58" s="180" t="s">
        <v>621</v>
      </c>
      <c r="N58" s="180" t="s">
        <v>179</v>
      </c>
      <c r="O58" s="181" t="s">
        <v>180</v>
      </c>
    </row>
    <row r="59" spans="1:19" ht="19.5" hidden="1" customHeight="1" outlineLevel="1" x14ac:dyDescent="0.15">
      <c r="A59" s="201" t="s">
        <v>226</v>
      </c>
      <c r="B59" s="202">
        <v>20</v>
      </c>
      <c r="C59" s="202">
        <v>9</v>
      </c>
      <c r="D59" s="202">
        <v>11</v>
      </c>
      <c r="E59" s="202">
        <v>30</v>
      </c>
      <c r="F59" s="202">
        <v>13</v>
      </c>
      <c r="G59" s="202">
        <v>17</v>
      </c>
      <c r="H59" s="182" t="s">
        <v>293</v>
      </c>
      <c r="I59" s="182" t="s">
        <v>293</v>
      </c>
      <c r="J59" s="182" t="s">
        <v>293</v>
      </c>
      <c r="K59" s="182" t="s">
        <v>53</v>
      </c>
      <c r="L59" s="182" t="s">
        <v>53</v>
      </c>
      <c r="M59" s="182" t="s">
        <v>53</v>
      </c>
      <c r="N59" s="506">
        <v>84.8</v>
      </c>
      <c r="O59" s="507">
        <v>12.7</v>
      </c>
      <c r="P59" s="54" t="s">
        <v>441</v>
      </c>
    </row>
    <row r="60" spans="1:19" ht="19.5" hidden="1" customHeight="1" outlineLevel="1" x14ac:dyDescent="0.15">
      <c r="A60" s="207" t="s">
        <v>272</v>
      </c>
      <c r="B60" s="208">
        <v>13</v>
      </c>
      <c r="C60" s="208">
        <v>4</v>
      </c>
      <c r="D60" s="208">
        <v>9</v>
      </c>
      <c r="E60" s="208">
        <v>33</v>
      </c>
      <c r="F60" s="208">
        <v>17</v>
      </c>
      <c r="G60" s="208">
        <v>16</v>
      </c>
      <c r="H60" s="185" t="s">
        <v>53</v>
      </c>
      <c r="I60" s="185" t="s">
        <v>53</v>
      </c>
      <c r="J60" s="185" t="s">
        <v>53</v>
      </c>
      <c r="K60" s="185" t="s">
        <v>53</v>
      </c>
      <c r="L60" s="185" t="s">
        <v>53</v>
      </c>
      <c r="M60" s="185" t="s">
        <v>53</v>
      </c>
      <c r="N60" s="508">
        <v>87</v>
      </c>
      <c r="O60" s="509">
        <v>8.5</v>
      </c>
    </row>
    <row r="61" spans="1:19" ht="19.5" hidden="1" customHeight="1" outlineLevel="1" x14ac:dyDescent="0.15">
      <c r="A61" s="207" t="s">
        <v>273</v>
      </c>
      <c r="B61" s="208">
        <v>32</v>
      </c>
      <c r="C61" s="208">
        <v>6</v>
      </c>
      <c r="D61" s="208">
        <v>26</v>
      </c>
      <c r="E61" s="208">
        <v>31</v>
      </c>
      <c r="F61" s="208">
        <v>18</v>
      </c>
      <c r="G61" s="208">
        <v>13</v>
      </c>
      <c r="H61" s="208">
        <v>4</v>
      </c>
      <c r="I61" s="208">
        <v>2</v>
      </c>
      <c r="J61" s="208">
        <v>2</v>
      </c>
      <c r="K61" s="185" t="s">
        <v>53</v>
      </c>
      <c r="L61" s="185" t="s">
        <v>53</v>
      </c>
      <c r="M61" s="185" t="s">
        <v>53</v>
      </c>
      <c r="N61" s="508">
        <v>87</v>
      </c>
      <c r="O61" s="509">
        <v>12.3</v>
      </c>
    </row>
    <row r="62" spans="1:19" ht="19.5" hidden="1" customHeight="1" outlineLevel="1" x14ac:dyDescent="0.15">
      <c r="A62" s="207" t="s">
        <v>274</v>
      </c>
      <c r="B62" s="208">
        <v>9</v>
      </c>
      <c r="C62" s="185" t="s">
        <v>53</v>
      </c>
      <c r="D62" s="208">
        <v>9</v>
      </c>
      <c r="E62" s="208">
        <v>24</v>
      </c>
      <c r="F62" s="208">
        <v>10</v>
      </c>
      <c r="G62" s="208">
        <v>14</v>
      </c>
      <c r="H62" s="208">
        <v>1</v>
      </c>
      <c r="I62" s="185" t="s">
        <v>53</v>
      </c>
      <c r="J62" s="208">
        <v>1</v>
      </c>
      <c r="K62" s="185" t="s">
        <v>53</v>
      </c>
      <c r="L62" s="185" t="s">
        <v>53</v>
      </c>
      <c r="M62" s="185" t="s">
        <v>53</v>
      </c>
      <c r="N62" s="508">
        <v>88.9</v>
      </c>
      <c r="O62" s="509">
        <v>7.8</v>
      </c>
    </row>
    <row r="63" spans="1:19" ht="19.5" hidden="1" customHeight="1" outlineLevel="1" x14ac:dyDescent="0.15">
      <c r="A63" s="207" t="s">
        <v>275</v>
      </c>
      <c r="B63" s="208">
        <v>16</v>
      </c>
      <c r="C63" s="185" t="s">
        <v>53</v>
      </c>
      <c r="D63" s="208">
        <v>16</v>
      </c>
      <c r="E63" s="208">
        <v>38</v>
      </c>
      <c r="F63" s="208">
        <v>13</v>
      </c>
      <c r="G63" s="208">
        <v>25</v>
      </c>
      <c r="H63" s="208">
        <v>3</v>
      </c>
      <c r="I63" s="208">
        <v>1</v>
      </c>
      <c r="J63" s="208">
        <v>2</v>
      </c>
      <c r="K63" s="185" t="s">
        <v>53</v>
      </c>
      <c r="L63" s="185" t="s">
        <v>53</v>
      </c>
      <c r="M63" s="185" t="s">
        <v>53</v>
      </c>
      <c r="N63" s="508">
        <v>84.6</v>
      </c>
      <c r="O63" s="509">
        <v>9.8000000000000007</v>
      </c>
    </row>
    <row r="64" spans="1:19" ht="19.5" hidden="1" customHeight="1" outlineLevel="1" x14ac:dyDescent="0.15">
      <c r="A64" s="207" t="s">
        <v>276</v>
      </c>
      <c r="B64" s="208">
        <v>14</v>
      </c>
      <c r="C64" s="185" t="s">
        <v>53</v>
      </c>
      <c r="D64" s="208">
        <v>14</v>
      </c>
      <c r="E64" s="208">
        <v>13</v>
      </c>
      <c r="F64" s="208">
        <v>9</v>
      </c>
      <c r="G64" s="208">
        <v>4</v>
      </c>
      <c r="H64" s="208">
        <v>3</v>
      </c>
      <c r="I64" s="208">
        <v>1</v>
      </c>
      <c r="J64" s="208">
        <v>2</v>
      </c>
      <c r="K64" s="185" t="s">
        <v>53</v>
      </c>
      <c r="L64" s="185" t="s">
        <v>53</v>
      </c>
      <c r="M64" s="185" t="s">
        <v>53</v>
      </c>
      <c r="N64" s="508">
        <v>93.8</v>
      </c>
      <c r="O64" s="509">
        <v>5.7</v>
      </c>
    </row>
    <row r="65" spans="1:15" ht="19.5" hidden="1" customHeight="1" outlineLevel="1" x14ac:dyDescent="0.15">
      <c r="A65" s="207" t="s">
        <v>277</v>
      </c>
      <c r="B65" s="208">
        <v>8</v>
      </c>
      <c r="C65" s="185" t="s">
        <v>53</v>
      </c>
      <c r="D65" s="208">
        <v>8</v>
      </c>
      <c r="E65" s="208">
        <v>10</v>
      </c>
      <c r="F65" s="208">
        <v>5</v>
      </c>
      <c r="G65" s="208">
        <v>5</v>
      </c>
      <c r="H65" s="208">
        <v>2</v>
      </c>
      <c r="I65" s="208">
        <v>1</v>
      </c>
      <c r="J65" s="208">
        <v>1</v>
      </c>
      <c r="K65" s="208">
        <v>1</v>
      </c>
      <c r="L65" s="185" t="s">
        <v>53</v>
      </c>
      <c r="M65" s="208">
        <v>1</v>
      </c>
      <c r="N65" s="508">
        <v>94.7</v>
      </c>
      <c r="O65" s="509">
        <v>4</v>
      </c>
    </row>
    <row r="66" spans="1:15" ht="19.5" hidden="1" customHeight="1" outlineLevel="1" x14ac:dyDescent="0.15">
      <c r="A66" s="207" t="s">
        <v>278</v>
      </c>
      <c r="B66" s="208">
        <v>2</v>
      </c>
      <c r="C66" s="185" t="s">
        <v>53</v>
      </c>
      <c r="D66" s="208">
        <v>2</v>
      </c>
      <c r="E66" s="208">
        <v>18</v>
      </c>
      <c r="F66" s="208">
        <v>14</v>
      </c>
      <c r="G66" s="208">
        <v>4</v>
      </c>
      <c r="H66" s="208">
        <v>1</v>
      </c>
      <c r="I66" s="185" t="s">
        <v>53</v>
      </c>
      <c r="J66" s="208">
        <v>1</v>
      </c>
      <c r="K66" s="185" t="s">
        <v>53</v>
      </c>
      <c r="L66" s="185" t="s">
        <v>53</v>
      </c>
      <c r="M66" s="185" t="s">
        <v>53</v>
      </c>
      <c r="N66" s="508">
        <v>92.6</v>
      </c>
      <c r="O66" s="509">
        <v>2.7</v>
      </c>
    </row>
    <row r="67" spans="1:15" ht="19.5" hidden="1" customHeight="1" outlineLevel="1" x14ac:dyDescent="0.15">
      <c r="A67" s="207" t="s">
        <v>279</v>
      </c>
      <c r="B67" s="208">
        <v>1</v>
      </c>
      <c r="C67" s="208">
        <v>1</v>
      </c>
      <c r="D67" s="185" t="s">
        <v>53</v>
      </c>
      <c r="E67" s="208">
        <v>14</v>
      </c>
      <c r="F67" s="208">
        <v>12</v>
      </c>
      <c r="G67" s="208">
        <v>2</v>
      </c>
      <c r="H67" s="208">
        <v>7</v>
      </c>
      <c r="I67" s="208">
        <v>2</v>
      </c>
      <c r="J67" s="208">
        <v>5</v>
      </c>
      <c r="K67" s="185" t="s">
        <v>53</v>
      </c>
      <c r="L67" s="185" t="s">
        <v>53</v>
      </c>
      <c r="M67" s="185" t="s">
        <v>53</v>
      </c>
      <c r="N67" s="508">
        <v>92.5</v>
      </c>
      <c r="O67" s="509">
        <v>2.7</v>
      </c>
    </row>
    <row r="68" spans="1:15" ht="19.5" hidden="1" customHeight="1" outlineLevel="1" x14ac:dyDescent="0.15">
      <c r="A68" s="207" t="s">
        <v>280</v>
      </c>
      <c r="B68" s="185" t="s">
        <v>53</v>
      </c>
      <c r="C68" s="185" t="s">
        <v>53</v>
      </c>
      <c r="D68" s="185" t="s">
        <v>53</v>
      </c>
      <c r="E68" s="208">
        <v>14</v>
      </c>
      <c r="F68" s="208">
        <v>10</v>
      </c>
      <c r="G68" s="208">
        <v>4</v>
      </c>
      <c r="H68" s="208">
        <v>3</v>
      </c>
      <c r="I68" s="208">
        <v>3</v>
      </c>
      <c r="J68" s="185" t="s">
        <v>53</v>
      </c>
      <c r="K68" s="185" t="s">
        <v>53</v>
      </c>
      <c r="L68" s="185" t="s">
        <v>53</v>
      </c>
      <c r="M68" s="185" t="s">
        <v>53</v>
      </c>
      <c r="N68" s="508">
        <v>91.7</v>
      </c>
      <c r="O68" s="509">
        <v>3.6</v>
      </c>
    </row>
    <row r="69" spans="1:15" ht="19.5" hidden="1" customHeight="1" outlineLevel="1" x14ac:dyDescent="0.15">
      <c r="A69" s="207" t="s">
        <v>281</v>
      </c>
      <c r="B69" s="208">
        <v>2</v>
      </c>
      <c r="C69" s="185" t="s">
        <v>53</v>
      </c>
      <c r="D69" s="208">
        <v>2</v>
      </c>
      <c r="E69" s="208">
        <v>13</v>
      </c>
      <c r="F69" s="208">
        <v>8</v>
      </c>
      <c r="G69" s="208">
        <v>5</v>
      </c>
      <c r="H69" s="208">
        <v>11</v>
      </c>
      <c r="I69" s="208">
        <v>8</v>
      </c>
      <c r="J69" s="208">
        <v>3</v>
      </c>
      <c r="K69" s="185" t="s">
        <v>53</v>
      </c>
      <c r="L69" s="185" t="s">
        <v>53</v>
      </c>
      <c r="M69" s="185" t="s">
        <v>53</v>
      </c>
      <c r="N69" s="508">
        <v>91.6</v>
      </c>
      <c r="O69" s="509">
        <v>2.6</v>
      </c>
    </row>
    <row r="70" spans="1:15" ht="19.5" hidden="1" customHeight="1" outlineLevel="1" x14ac:dyDescent="0.15">
      <c r="A70" s="207" t="s">
        <v>282</v>
      </c>
      <c r="B70" s="208">
        <v>6</v>
      </c>
      <c r="C70" s="208">
        <v>2</v>
      </c>
      <c r="D70" s="208">
        <v>4</v>
      </c>
      <c r="E70" s="208">
        <v>13</v>
      </c>
      <c r="F70" s="208">
        <v>8</v>
      </c>
      <c r="G70" s="208">
        <v>5</v>
      </c>
      <c r="H70" s="185" t="s">
        <v>53</v>
      </c>
      <c r="I70" s="185" t="s">
        <v>53</v>
      </c>
      <c r="J70" s="185" t="s">
        <v>53</v>
      </c>
      <c r="K70" s="185" t="s">
        <v>53</v>
      </c>
      <c r="L70" s="185" t="s">
        <v>53</v>
      </c>
      <c r="M70" s="185" t="s">
        <v>53</v>
      </c>
      <c r="N70" s="508">
        <v>95.5</v>
      </c>
      <c r="O70" s="509">
        <v>2.8</v>
      </c>
    </row>
    <row r="71" spans="1:15" ht="19.5" hidden="1" customHeight="1" outlineLevel="1" x14ac:dyDescent="0.15">
      <c r="A71" s="207" t="s">
        <v>283</v>
      </c>
      <c r="B71" s="208">
        <v>1</v>
      </c>
      <c r="C71" s="185" t="s">
        <v>53</v>
      </c>
      <c r="D71" s="208">
        <v>1</v>
      </c>
      <c r="E71" s="208">
        <v>12</v>
      </c>
      <c r="F71" s="208">
        <v>10</v>
      </c>
      <c r="G71" s="208">
        <v>2</v>
      </c>
      <c r="H71" s="208">
        <v>4</v>
      </c>
      <c r="I71" s="208">
        <v>2</v>
      </c>
      <c r="J71" s="208">
        <v>2</v>
      </c>
      <c r="K71" s="185" t="s">
        <v>53</v>
      </c>
      <c r="L71" s="185" t="s">
        <v>53</v>
      </c>
      <c r="M71" s="185" t="s">
        <v>53</v>
      </c>
      <c r="N71" s="508">
        <v>93.4</v>
      </c>
      <c r="O71" s="509">
        <v>2.4</v>
      </c>
    </row>
    <row r="72" spans="1:15" ht="19.5" hidden="1" customHeight="1" outlineLevel="1" x14ac:dyDescent="0.15">
      <c r="A72" s="207" t="s">
        <v>284</v>
      </c>
      <c r="B72" s="185" t="s">
        <v>53</v>
      </c>
      <c r="C72" s="185" t="s">
        <v>53</v>
      </c>
      <c r="D72" s="185" t="s">
        <v>53</v>
      </c>
      <c r="E72" s="208">
        <v>5</v>
      </c>
      <c r="F72" s="208">
        <v>4</v>
      </c>
      <c r="G72" s="208">
        <v>1</v>
      </c>
      <c r="H72" s="208">
        <v>3</v>
      </c>
      <c r="I72" s="185" t="s">
        <v>53</v>
      </c>
      <c r="J72" s="208">
        <v>3</v>
      </c>
      <c r="K72" s="185" t="s">
        <v>53</v>
      </c>
      <c r="L72" s="185" t="s">
        <v>53</v>
      </c>
      <c r="M72" s="185" t="s">
        <v>53</v>
      </c>
      <c r="N72" s="508">
        <v>96.7</v>
      </c>
      <c r="O72" s="509">
        <v>1.4</v>
      </c>
    </row>
    <row r="73" spans="1:15" ht="19.5" hidden="1" customHeight="1" outlineLevel="1" x14ac:dyDescent="0.15">
      <c r="A73" s="207" t="s">
        <v>438</v>
      </c>
      <c r="B73" s="185" t="s">
        <v>53</v>
      </c>
      <c r="C73" s="185" t="s">
        <v>53</v>
      </c>
      <c r="D73" s="185" t="s">
        <v>53</v>
      </c>
      <c r="E73" s="208">
        <v>7</v>
      </c>
      <c r="F73" s="208">
        <v>6</v>
      </c>
      <c r="G73" s="208">
        <v>1</v>
      </c>
      <c r="H73" s="208">
        <v>8</v>
      </c>
      <c r="I73" s="208">
        <v>5</v>
      </c>
      <c r="J73" s="208">
        <v>3</v>
      </c>
      <c r="K73" s="185" t="s">
        <v>53</v>
      </c>
      <c r="L73" s="185" t="s">
        <v>53</v>
      </c>
      <c r="M73" s="185" t="s">
        <v>53</v>
      </c>
      <c r="N73" s="508">
        <v>95.5</v>
      </c>
      <c r="O73" s="509">
        <v>1.1000000000000001</v>
      </c>
    </row>
    <row r="74" spans="1:15" ht="19.5" hidden="1" customHeight="1" outlineLevel="1" x14ac:dyDescent="0.15">
      <c r="A74" s="207" t="s">
        <v>285</v>
      </c>
      <c r="B74" s="185" t="s">
        <v>53</v>
      </c>
      <c r="C74" s="185" t="s">
        <v>53</v>
      </c>
      <c r="D74" s="185" t="s">
        <v>53</v>
      </c>
      <c r="E74" s="208">
        <v>3</v>
      </c>
      <c r="F74" s="208">
        <v>2</v>
      </c>
      <c r="G74" s="208">
        <v>1</v>
      </c>
      <c r="H74" s="208">
        <v>10</v>
      </c>
      <c r="I74" s="208">
        <v>5</v>
      </c>
      <c r="J74" s="208">
        <v>5</v>
      </c>
      <c r="K74" s="185" t="s">
        <v>53</v>
      </c>
      <c r="L74" s="185" t="s">
        <v>53</v>
      </c>
      <c r="M74" s="185" t="s">
        <v>53</v>
      </c>
      <c r="N74" s="508">
        <v>95.5</v>
      </c>
      <c r="O74" s="509">
        <v>1.2</v>
      </c>
    </row>
    <row r="75" spans="1:15" ht="19.5" hidden="1" customHeight="1" outlineLevel="1" x14ac:dyDescent="0.15">
      <c r="A75" s="207" t="s">
        <v>256</v>
      </c>
      <c r="B75" s="185" t="s">
        <v>53</v>
      </c>
      <c r="C75" s="185" t="s">
        <v>53</v>
      </c>
      <c r="D75" s="185" t="s">
        <v>53</v>
      </c>
      <c r="E75" s="208">
        <v>3</v>
      </c>
      <c r="F75" s="208">
        <v>1</v>
      </c>
      <c r="G75" s="208">
        <v>2</v>
      </c>
      <c r="H75" s="208">
        <v>4</v>
      </c>
      <c r="I75" s="208">
        <v>2</v>
      </c>
      <c r="J75" s="208">
        <v>2</v>
      </c>
      <c r="K75" s="185" t="s">
        <v>53</v>
      </c>
      <c r="L75" s="185" t="s">
        <v>53</v>
      </c>
      <c r="M75" s="185" t="s">
        <v>53</v>
      </c>
      <c r="N75" s="508">
        <v>94.8</v>
      </c>
      <c r="O75" s="509">
        <v>3.5</v>
      </c>
    </row>
    <row r="76" spans="1:15" ht="19.5" hidden="1" customHeight="1" outlineLevel="1" x14ac:dyDescent="0.15">
      <c r="A76" s="207" t="s">
        <v>257</v>
      </c>
      <c r="B76" s="185" t="s">
        <v>53</v>
      </c>
      <c r="C76" s="185" t="s">
        <v>53</v>
      </c>
      <c r="D76" s="185" t="s">
        <v>53</v>
      </c>
      <c r="E76" s="208">
        <v>7</v>
      </c>
      <c r="F76" s="208">
        <v>5</v>
      </c>
      <c r="G76" s="208">
        <v>2</v>
      </c>
      <c r="H76" s="208">
        <v>3</v>
      </c>
      <c r="I76" s="208">
        <v>2</v>
      </c>
      <c r="J76" s="208">
        <v>1</v>
      </c>
      <c r="K76" s="185" t="s">
        <v>53</v>
      </c>
      <c r="L76" s="185" t="s">
        <v>53</v>
      </c>
      <c r="M76" s="185" t="s">
        <v>53</v>
      </c>
      <c r="N76" s="508">
        <v>95.8</v>
      </c>
      <c r="O76" s="509">
        <v>1.7</v>
      </c>
    </row>
    <row r="77" spans="1:15" ht="19.5" hidden="1" customHeight="1" outlineLevel="1" x14ac:dyDescent="0.15">
      <c r="A77" s="207" t="s">
        <v>258</v>
      </c>
      <c r="B77" s="185" t="s">
        <v>53</v>
      </c>
      <c r="C77" s="185" t="s">
        <v>53</v>
      </c>
      <c r="D77" s="185" t="s">
        <v>53</v>
      </c>
      <c r="E77" s="208">
        <v>1</v>
      </c>
      <c r="F77" s="185" t="s">
        <v>53</v>
      </c>
      <c r="G77" s="208">
        <v>1</v>
      </c>
      <c r="H77" s="208">
        <v>1</v>
      </c>
      <c r="I77" s="185" t="s">
        <v>53</v>
      </c>
      <c r="J77" s="208">
        <v>1</v>
      </c>
      <c r="K77" s="185" t="s">
        <v>53</v>
      </c>
      <c r="L77" s="185" t="s">
        <v>53</v>
      </c>
      <c r="M77" s="185" t="s">
        <v>53</v>
      </c>
      <c r="N77" s="508">
        <v>98.7</v>
      </c>
      <c r="O77" s="509">
        <v>0.8</v>
      </c>
    </row>
    <row r="78" spans="1:15" ht="19.5" hidden="1" customHeight="1" outlineLevel="1" x14ac:dyDescent="0.15">
      <c r="A78" s="207" t="s">
        <v>259</v>
      </c>
      <c r="B78" s="185" t="s">
        <v>53</v>
      </c>
      <c r="C78" s="185" t="s">
        <v>53</v>
      </c>
      <c r="D78" s="185" t="s">
        <v>53</v>
      </c>
      <c r="E78" s="208">
        <v>2</v>
      </c>
      <c r="F78" s="208">
        <v>2</v>
      </c>
      <c r="G78" s="185" t="s">
        <v>53</v>
      </c>
      <c r="H78" s="185" t="s">
        <v>53</v>
      </c>
      <c r="I78" s="185" t="s">
        <v>53</v>
      </c>
      <c r="J78" s="185" t="s">
        <v>53</v>
      </c>
      <c r="K78" s="185" t="s">
        <v>53</v>
      </c>
      <c r="L78" s="185" t="s">
        <v>53</v>
      </c>
      <c r="M78" s="185" t="s">
        <v>53</v>
      </c>
      <c r="N78" s="508">
        <v>98</v>
      </c>
      <c r="O78" s="509">
        <v>1.8</v>
      </c>
    </row>
    <row r="79" spans="1:15" ht="19.5" hidden="1" customHeight="1" outlineLevel="1" x14ac:dyDescent="0.15">
      <c r="A79" s="207" t="s">
        <v>260</v>
      </c>
      <c r="B79" s="185" t="s">
        <v>53</v>
      </c>
      <c r="C79" s="185" t="s">
        <v>53</v>
      </c>
      <c r="D79" s="185" t="s">
        <v>53</v>
      </c>
      <c r="E79" s="208">
        <v>1</v>
      </c>
      <c r="F79" s="208">
        <v>1</v>
      </c>
      <c r="G79" s="185" t="s">
        <v>53</v>
      </c>
      <c r="H79" s="208">
        <v>2</v>
      </c>
      <c r="I79" s="208">
        <v>1</v>
      </c>
      <c r="J79" s="208">
        <v>1</v>
      </c>
      <c r="K79" s="185" t="s">
        <v>53</v>
      </c>
      <c r="L79" s="185" t="s">
        <v>53</v>
      </c>
      <c r="M79" s="185" t="s">
        <v>53</v>
      </c>
      <c r="N79" s="508">
        <v>99.1</v>
      </c>
      <c r="O79" s="509" t="s">
        <v>53</v>
      </c>
    </row>
    <row r="80" spans="1:15" ht="19.5" hidden="1" customHeight="1" outlineLevel="1" x14ac:dyDescent="0.15">
      <c r="A80" s="207" t="s">
        <v>261</v>
      </c>
      <c r="B80" s="185" t="s">
        <v>53</v>
      </c>
      <c r="C80" s="185" t="s">
        <v>53</v>
      </c>
      <c r="D80" s="185" t="s">
        <v>53</v>
      </c>
      <c r="E80" s="208">
        <v>1</v>
      </c>
      <c r="F80" s="208">
        <v>1</v>
      </c>
      <c r="G80" s="185" t="s">
        <v>53</v>
      </c>
      <c r="H80" s="213" t="s">
        <v>53</v>
      </c>
      <c r="I80" s="213" t="s">
        <v>53</v>
      </c>
      <c r="J80" s="213" t="s">
        <v>53</v>
      </c>
      <c r="K80" s="185" t="s">
        <v>53</v>
      </c>
      <c r="L80" s="185" t="s">
        <v>53</v>
      </c>
      <c r="M80" s="185" t="s">
        <v>53</v>
      </c>
      <c r="N80" s="508">
        <v>99.1</v>
      </c>
      <c r="O80" s="509">
        <v>0.6</v>
      </c>
    </row>
    <row r="81" spans="1:15" ht="15" hidden="1" customHeight="1" outlineLevel="1" x14ac:dyDescent="0.15">
      <c r="A81" s="201" t="s">
        <v>395</v>
      </c>
      <c r="B81" s="182" t="s">
        <v>53</v>
      </c>
      <c r="C81" s="182" t="s">
        <v>53</v>
      </c>
      <c r="D81" s="182" t="s">
        <v>53</v>
      </c>
      <c r="E81" s="182" t="s">
        <v>53</v>
      </c>
      <c r="F81" s="182" t="s">
        <v>53</v>
      </c>
      <c r="G81" s="182" t="s">
        <v>53</v>
      </c>
      <c r="H81" s="202">
        <v>1</v>
      </c>
      <c r="I81" s="202" t="s">
        <v>53</v>
      </c>
      <c r="J81" s="202">
        <v>1</v>
      </c>
      <c r="K81" s="182" t="s">
        <v>53</v>
      </c>
      <c r="L81" s="182" t="s">
        <v>53</v>
      </c>
      <c r="M81" s="182" t="s">
        <v>53</v>
      </c>
      <c r="N81" s="506">
        <v>98.8</v>
      </c>
      <c r="O81" s="507">
        <v>0.9</v>
      </c>
    </row>
    <row r="82" spans="1:15" ht="19.5" hidden="1" customHeight="1" outlineLevel="1" x14ac:dyDescent="0.15">
      <c r="A82" s="207" t="s">
        <v>286</v>
      </c>
      <c r="B82" s="208">
        <v>1</v>
      </c>
      <c r="C82" s="208">
        <v>1</v>
      </c>
      <c r="D82" s="185" t="s">
        <v>53</v>
      </c>
      <c r="E82" s="185" t="s">
        <v>53</v>
      </c>
      <c r="F82" s="185" t="s">
        <v>53</v>
      </c>
      <c r="G82" s="185" t="s">
        <v>53</v>
      </c>
      <c r="H82" s="208">
        <v>2</v>
      </c>
      <c r="I82" s="208">
        <v>1</v>
      </c>
      <c r="J82" s="208">
        <v>1</v>
      </c>
      <c r="K82" s="185" t="s">
        <v>53</v>
      </c>
      <c r="L82" s="185" t="s">
        <v>53</v>
      </c>
      <c r="M82" s="185" t="s">
        <v>53</v>
      </c>
      <c r="N82" s="508">
        <v>98.5</v>
      </c>
      <c r="O82" s="509">
        <v>0.6</v>
      </c>
    </row>
    <row r="83" spans="1:15" ht="19.5" hidden="1" customHeight="1" outlineLevel="1" x14ac:dyDescent="0.15">
      <c r="A83" s="207" t="s">
        <v>78</v>
      </c>
      <c r="B83" s="185" t="s">
        <v>53</v>
      </c>
      <c r="C83" s="185" t="s">
        <v>53</v>
      </c>
      <c r="D83" s="185" t="s">
        <v>53</v>
      </c>
      <c r="E83" s="185" t="s">
        <v>53</v>
      </c>
      <c r="F83" s="185" t="s">
        <v>53</v>
      </c>
      <c r="G83" s="185" t="s">
        <v>53</v>
      </c>
      <c r="H83" s="208">
        <v>5</v>
      </c>
      <c r="I83" s="208">
        <v>2</v>
      </c>
      <c r="J83" s="208">
        <v>3</v>
      </c>
      <c r="K83" s="185" t="s">
        <v>53</v>
      </c>
      <c r="L83" s="185" t="s">
        <v>53</v>
      </c>
      <c r="M83" s="185" t="s">
        <v>53</v>
      </c>
      <c r="N83" s="508">
        <v>98.5</v>
      </c>
      <c r="O83" s="509" t="s">
        <v>53</v>
      </c>
    </row>
    <row r="84" spans="1:15" ht="19.5" hidden="1" customHeight="1" outlineLevel="1" x14ac:dyDescent="0.15">
      <c r="A84" s="207" t="s">
        <v>79</v>
      </c>
      <c r="B84" s="185" t="s">
        <v>53</v>
      </c>
      <c r="C84" s="185" t="s">
        <v>53</v>
      </c>
      <c r="D84" s="185" t="s">
        <v>53</v>
      </c>
      <c r="E84" s="185" t="s">
        <v>53</v>
      </c>
      <c r="F84" s="185" t="s">
        <v>53</v>
      </c>
      <c r="G84" s="185" t="s">
        <v>53</v>
      </c>
      <c r="H84" s="208">
        <v>3</v>
      </c>
      <c r="I84" s="208">
        <v>2</v>
      </c>
      <c r="J84" s="208">
        <v>1</v>
      </c>
      <c r="K84" s="185" t="s">
        <v>53</v>
      </c>
      <c r="L84" s="185" t="s">
        <v>53</v>
      </c>
      <c r="M84" s="185" t="s">
        <v>53</v>
      </c>
      <c r="N84" s="508">
        <v>97.8</v>
      </c>
      <c r="O84" s="509">
        <v>1.3</v>
      </c>
    </row>
    <row r="85" spans="1:15" ht="19.5" hidden="1" customHeight="1" outlineLevel="1" x14ac:dyDescent="0.15">
      <c r="A85" s="211" t="s">
        <v>80</v>
      </c>
      <c r="B85" s="213" t="s">
        <v>53</v>
      </c>
      <c r="C85" s="213" t="s">
        <v>53</v>
      </c>
      <c r="D85" s="213" t="s">
        <v>53</v>
      </c>
      <c r="E85" s="213" t="s">
        <v>53</v>
      </c>
      <c r="F85" s="213" t="s">
        <v>53</v>
      </c>
      <c r="G85" s="213" t="s">
        <v>181</v>
      </c>
      <c r="H85" s="212">
        <v>3</v>
      </c>
      <c r="I85" s="212">
        <v>2</v>
      </c>
      <c r="J85" s="212">
        <v>1</v>
      </c>
      <c r="K85" s="213" t="s">
        <v>53</v>
      </c>
      <c r="L85" s="213" t="s">
        <v>53</v>
      </c>
      <c r="M85" s="213" t="s">
        <v>53</v>
      </c>
      <c r="N85" s="510">
        <v>98.6</v>
      </c>
      <c r="O85" s="511">
        <v>0.3</v>
      </c>
    </row>
    <row r="86" spans="1:15" ht="15" hidden="1" customHeight="1" outlineLevel="1" x14ac:dyDescent="0.15">
      <c r="A86" s="201" t="s">
        <v>592</v>
      </c>
      <c r="B86" s="182" t="s">
        <v>53</v>
      </c>
      <c r="C86" s="182" t="s">
        <v>53</v>
      </c>
      <c r="D86" s="182" t="s">
        <v>53</v>
      </c>
      <c r="E86" s="182" t="s">
        <v>53</v>
      </c>
      <c r="F86" s="182" t="s">
        <v>53</v>
      </c>
      <c r="G86" s="182" t="s">
        <v>53</v>
      </c>
      <c r="H86" s="202">
        <v>2</v>
      </c>
      <c r="I86" s="182" t="s">
        <v>53</v>
      </c>
      <c r="J86" s="202">
        <v>2</v>
      </c>
      <c r="K86" s="182" t="s">
        <v>53</v>
      </c>
      <c r="L86" s="182" t="s">
        <v>53</v>
      </c>
      <c r="M86" s="182" t="s">
        <v>53</v>
      </c>
      <c r="N86" s="506">
        <v>99.3</v>
      </c>
      <c r="O86" s="507" t="s">
        <v>53</v>
      </c>
    </row>
    <row r="87" spans="1:15" ht="19.5" hidden="1" customHeight="1" outlineLevel="1" x14ac:dyDescent="0.15">
      <c r="A87" s="207" t="s">
        <v>287</v>
      </c>
      <c r="B87" s="185" t="s">
        <v>53</v>
      </c>
      <c r="C87" s="185" t="s">
        <v>53</v>
      </c>
      <c r="D87" s="185" t="s">
        <v>53</v>
      </c>
      <c r="E87" s="208">
        <v>1</v>
      </c>
      <c r="F87" s="208">
        <v>1</v>
      </c>
      <c r="G87" s="185" t="s">
        <v>53</v>
      </c>
      <c r="H87" s="208">
        <v>3</v>
      </c>
      <c r="I87" s="208">
        <v>2</v>
      </c>
      <c r="J87" s="208">
        <v>1</v>
      </c>
      <c r="K87" s="185" t="s">
        <v>53</v>
      </c>
      <c r="L87" s="185" t="s">
        <v>53</v>
      </c>
      <c r="M87" s="185" t="s">
        <v>53</v>
      </c>
      <c r="N87" s="508">
        <v>98.6</v>
      </c>
      <c r="O87" s="509" t="s">
        <v>53</v>
      </c>
    </row>
    <row r="88" spans="1:15" ht="19.5" hidden="1" customHeight="1" outlineLevel="1" x14ac:dyDescent="0.15">
      <c r="A88" s="207" t="s">
        <v>288</v>
      </c>
      <c r="B88" s="185" t="s">
        <v>53</v>
      </c>
      <c r="C88" s="185" t="s">
        <v>53</v>
      </c>
      <c r="D88" s="185" t="s">
        <v>53</v>
      </c>
      <c r="E88" s="185" t="s">
        <v>53</v>
      </c>
      <c r="F88" s="185" t="s">
        <v>53</v>
      </c>
      <c r="G88" s="185" t="s">
        <v>53</v>
      </c>
      <c r="H88" s="208">
        <v>2</v>
      </c>
      <c r="I88" s="208">
        <v>1</v>
      </c>
      <c r="J88" s="208">
        <v>1</v>
      </c>
      <c r="K88" s="185" t="s">
        <v>53</v>
      </c>
      <c r="L88" s="185" t="s">
        <v>53</v>
      </c>
      <c r="M88" s="185" t="s">
        <v>53</v>
      </c>
      <c r="N88" s="508">
        <v>99.3</v>
      </c>
      <c r="O88" s="509" t="s">
        <v>53</v>
      </c>
    </row>
    <row r="89" spans="1:15" ht="19.5" hidden="1" customHeight="1" outlineLevel="1" x14ac:dyDescent="0.15">
      <c r="A89" s="207" t="s">
        <v>289</v>
      </c>
      <c r="B89" s="185" t="s">
        <v>53</v>
      </c>
      <c r="C89" s="185" t="s">
        <v>53</v>
      </c>
      <c r="D89" s="185" t="s">
        <v>53</v>
      </c>
      <c r="E89" s="208">
        <v>1</v>
      </c>
      <c r="F89" s="185" t="s">
        <v>53</v>
      </c>
      <c r="G89" s="208">
        <v>1</v>
      </c>
      <c r="H89" s="208">
        <v>2</v>
      </c>
      <c r="I89" s="185" t="s">
        <v>53</v>
      </c>
      <c r="J89" s="208">
        <v>2</v>
      </c>
      <c r="K89" s="185" t="s">
        <v>53</v>
      </c>
      <c r="L89" s="185" t="s">
        <v>53</v>
      </c>
      <c r="M89" s="185" t="s">
        <v>53</v>
      </c>
      <c r="N89" s="508">
        <v>98.8</v>
      </c>
      <c r="O89" s="509" t="s">
        <v>53</v>
      </c>
    </row>
    <row r="90" spans="1:15" ht="19.5" hidden="1" customHeight="1" outlineLevel="1" x14ac:dyDescent="0.15">
      <c r="A90" s="211" t="s">
        <v>290</v>
      </c>
      <c r="B90" s="213" t="s">
        <v>53</v>
      </c>
      <c r="C90" s="213" t="s">
        <v>53</v>
      </c>
      <c r="D90" s="213" t="s">
        <v>53</v>
      </c>
      <c r="E90" s="212">
        <v>1</v>
      </c>
      <c r="F90" s="212">
        <v>1</v>
      </c>
      <c r="G90" s="213" t="s">
        <v>294</v>
      </c>
      <c r="H90" s="212">
        <v>1</v>
      </c>
      <c r="I90" s="213" t="s">
        <v>294</v>
      </c>
      <c r="J90" s="212">
        <v>1</v>
      </c>
      <c r="K90" s="213" t="s">
        <v>53</v>
      </c>
      <c r="L90" s="213" t="s">
        <v>53</v>
      </c>
      <c r="M90" s="213" t="s">
        <v>53</v>
      </c>
      <c r="N90" s="510">
        <v>98.6</v>
      </c>
      <c r="O90" s="511" t="s">
        <v>53</v>
      </c>
    </row>
    <row r="91" spans="1:15" ht="19.5" customHeight="1" collapsed="1" x14ac:dyDescent="0.15">
      <c r="A91" s="201" t="s">
        <v>624</v>
      </c>
      <c r="B91" s="202">
        <v>1</v>
      </c>
      <c r="C91" s="202">
        <v>1</v>
      </c>
      <c r="D91" s="202">
        <v>0</v>
      </c>
      <c r="E91" s="202">
        <v>0</v>
      </c>
      <c r="F91" s="202">
        <v>0</v>
      </c>
      <c r="G91" s="202">
        <v>0</v>
      </c>
      <c r="H91" s="202">
        <v>1</v>
      </c>
      <c r="I91" s="202">
        <v>0</v>
      </c>
      <c r="J91" s="202">
        <v>1</v>
      </c>
      <c r="K91" s="202">
        <v>0</v>
      </c>
      <c r="L91" s="202">
        <v>0</v>
      </c>
      <c r="M91" s="202">
        <v>0</v>
      </c>
      <c r="N91" s="506">
        <v>99.1</v>
      </c>
      <c r="O91" s="507">
        <v>0.9</v>
      </c>
    </row>
    <row r="92" spans="1:15" ht="19.5" customHeight="1" x14ac:dyDescent="0.15">
      <c r="A92" s="207" t="s">
        <v>430</v>
      </c>
      <c r="B92" s="208">
        <v>0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208">
        <v>2</v>
      </c>
      <c r="I92" s="208">
        <v>0</v>
      </c>
      <c r="J92" s="208">
        <v>2</v>
      </c>
      <c r="K92" s="208">
        <v>0</v>
      </c>
      <c r="L92" s="208">
        <v>0</v>
      </c>
      <c r="M92" s="208">
        <v>0</v>
      </c>
      <c r="N92" s="508">
        <v>99</v>
      </c>
      <c r="O92" s="509">
        <v>0</v>
      </c>
    </row>
    <row r="93" spans="1:15" ht="19.5" customHeight="1" x14ac:dyDescent="0.15">
      <c r="A93" s="207" t="s">
        <v>431</v>
      </c>
      <c r="B93" s="208">
        <v>0</v>
      </c>
      <c r="C93" s="208">
        <v>0</v>
      </c>
      <c r="D93" s="208">
        <v>0</v>
      </c>
      <c r="E93" s="208">
        <v>0</v>
      </c>
      <c r="F93" s="208">
        <v>0</v>
      </c>
      <c r="G93" s="208">
        <v>0</v>
      </c>
      <c r="H93" s="208">
        <v>1</v>
      </c>
      <c r="I93" s="208">
        <v>0</v>
      </c>
      <c r="J93" s="208">
        <v>1</v>
      </c>
      <c r="K93" s="208">
        <v>0</v>
      </c>
      <c r="L93" s="208">
        <v>0</v>
      </c>
      <c r="M93" s="208">
        <v>0</v>
      </c>
      <c r="N93" s="508">
        <v>99.5</v>
      </c>
      <c r="O93" s="509">
        <v>0</v>
      </c>
    </row>
    <row r="94" spans="1:15" ht="19.5" customHeight="1" x14ac:dyDescent="0.15">
      <c r="A94" s="207" t="s">
        <v>432</v>
      </c>
      <c r="B94" s="208">
        <v>0</v>
      </c>
      <c r="C94" s="208">
        <v>0</v>
      </c>
      <c r="D94" s="208">
        <v>0</v>
      </c>
      <c r="E94" s="208">
        <v>0</v>
      </c>
      <c r="F94" s="208">
        <v>0</v>
      </c>
      <c r="G94" s="208">
        <v>0</v>
      </c>
      <c r="H94" s="208">
        <v>0</v>
      </c>
      <c r="I94" s="208">
        <v>0</v>
      </c>
      <c r="J94" s="208">
        <v>0</v>
      </c>
      <c r="K94" s="208">
        <v>0</v>
      </c>
      <c r="L94" s="208">
        <v>0</v>
      </c>
      <c r="M94" s="208">
        <v>0</v>
      </c>
      <c r="N94" s="508">
        <v>99.5</v>
      </c>
      <c r="O94" s="509">
        <v>0.5</v>
      </c>
    </row>
    <row r="95" spans="1:15" ht="19.5" customHeight="1" x14ac:dyDescent="0.15">
      <c r="A95" s="207" t="s">
        <v>433</v>
      </c>
      <c r="B95" s="208">
        <v>0</v>
      </c>
      <c r="C95" s="208">
        <v>0</v>
      </c>
      <c r="D95" s="208">
        <v>0</v>
      </c>
      <c r="E95" s="208">
        <v>0</v>
      </c>
      <c r="F95" s="208">
        <v>0</v>
      </c>
      <c r="G95" s="208">
        <v>0</v>
      </c>
      <c r="H95" s="208">
        <v>1</v>
      </c>
      <c r="I95" s="208">
        <v>1</v>
      </c>
      <c r="J95" s="208">
        <v>0</v>
      </c>
      <c r="K95" s="208">
        <v>0</v>
      </c>
      <c r="L95" s="208">
        <v>0</v>
      </c>
      <c r="M95" s="208">
        <v>0</v>
      </c>
      <c r="N95" s="508">
        <v>99.5</v>
      </c>
      <c r="O95" s="509">
        <v>0</v>
      </c>
    </row>
    <row r="96" spans="1:15" ht="19.5" customHeight="1" x14ac:dyDescent="0.15">
      <c r="A96" s="207" t="s">
        <v>434</v>
      </c>
      <c r="B96" s="208">
        <v>0</v>
      </c>
      <c r="C96" s="208">
        <v>0</v>
      </c>
      <c r="D96" s="208">
        <v>0</v>
      </c>
      <c r="E96" s="208">
        <v>0</v>
      </c>
      <c r="F96" s="208">
        <v>0</v>
      </c>
      <c r="G96" s="208">
        <v>0</v>
      </c>
      <c r="H96" s="208">
        <v>0</v>
      </c>
      <c r="I96" s="208">
        <v>0</v>
      </c>
      <c r="J96" s="208">
        <v>0</v>
      </c>
      <c r="K96" s="208">
        <v>0</v>
      </c>
      <c r="L96" s="208">
        <v>0</v>
      </c>
      <c r="M96" s="208">
        <v>0</v>
      </c>
      <c r="N96" s="508">
        <v>100</v>
      </c>
      <c r="O96" s="509">
        <v>0</v>
      </c>
    </row>
    <row r="97" spans="1:19" ht="19.5" customHeight="1" x14ac:dyDescent="0.15">
      <c r="A97" s="207" t="s">
        <v>613</v>
      </c>
      <c r="B97" s="208">
        <v>0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208">
        <v>0</v>
      </c>
      <c r="I97" s="208">
        <v>0</v>
      </c>
      <c r="J97" s="208">
        <v>0</v>
      </c>
      <c r="K97" s="208">
        <v>0</v>
      </c>
      <c r="L97" s="208">
        <v>0</v>
      </c>
      <c r="M97" s="208">
        <v>0</v>
      </c>
      <c r="N97" s="508">
        <v>99.5</v>
      </c>
      <c r="O97" s="509">
        <v>0.5</v>
      </c>
    </row>
    <row r="98" spans="1:19" ht="19.5" customHeight="1" x14ac:dyDescent="0.15">
      <c r="A98" s="207" t="s">
        <v>614</v>
      </c>
      <c r="B98" s="208">
        <v>0</v>
      </c>
      <c r="C98" s="208">
        <v>0</v>
      </c>
      <c r="D98" s="208">
        <v>0</v>
      </c>
      <c r="E98" s="208">
        <v>0</v>
      </c>
      <c r="F98" s="208">
        <v>0</v>
      </c>
      <c r="G98" s="208">
        <v>0</v>
      </c>
      <c r="H98" s="208">
        <v>1</v>
      </c>
      <c r="I98" s="208">
        <v>1</v>
      </c>
      <c r="J98" s="208">
        <v>0</v>
      </c>
      <c r="K98" s="208">
        <v>0</v>
      </c>
      <c r="L98" s="208">
        <v>0</v>
      </c>
      <c r="M98" s="208">
        <v>0</v>
      </c>
      <c r="N98" s="510">
        <v>99.5</v>
      </c>
      <c r="O98" s="509">
        <v>0</v>
      </c>
    </row>
    <row r="99" spans="1:19" ht="19.5" customHeight="1" x14ac:dyDescent="0.15">
      <c r="A99" s="207" t="s">
        <v>615</v>
      </c>
      <c r="B99" s="208">
        <v>0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208">
        <v>0</v>
      </c>
      <c r="I99" s="208">
        <v>0</v>
      </c>
      <c r="J99" s="208">
        <v>0</v>
      </c>
      <c r="K99" s="208">
        <v>0</v>
      </c>
      <c r="L99" s="208">
        <v>0</v>
      </c>
      <c r="M99" s="208">
        <v>0</v>
      </c>
      <c r="N99" s="510">
        <v>100</v>
      </c>
      <c r="O99" s="509">
        <v>0</v>
      </c>
    </row>
    <row r="100" spans="1:19" ht="19.5" customHeight="1" x14ac:dyDescent="0.15">
      <c r="A100" s="207" t="s">
        <v>616</v>
      </c>
      <c r="B100" s="208">
        <v>0</v>
      </c>
      <c r="C100" s="208">
        <v>0</v>
      </c>
      <c r="D100" s="208">
        <v>0</v>
      </c>
      <c r="E100" s="208">
        <v>0</v>
      </c>
      <c r="F100" s="208">
        <v>0</v>
      </c>
      <c r="G100" s="208">
        <v>0</v>
      </c>
      <c r="H100" s="208">
        <v>0</v>
      </c>
      <c r="I100" s="208">
        <v>0</v>
      </c>
      <c r="J100" s="208">
        <v>0</v>
      </c>
      <c r="K100" s="208">
        <v>0</v>
      </c>
      <c r="L100" s="208">
        <v>0</v>
      </c>
      <c r="M100" s="208">
        <v>0</v>
      </c>
      <c r="N100" s="510">
        <v>100</v>
      </c>
      <c r="O100" s="509">
        <v>0</v>
      </c>
    </row>
    <row r="101" spans="1:19" ht="19.5" customHeight="1" x14ac:dyDescent="0.15">
      <c r="A101" s="207" t="s">
        <v>642</v>
      </c>
      <c r="B101" s="208">
        <v>0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208">
        <v>0</v>
      </c>
      <c r="I101" s="208">
        <v>0</v>
      </c>
      <c r="J101" s="208">
        <v>0</v>
      </c>
      <c r="K101" s="208">
        <v>1</v>
      </c>
      <c r="L101" s="208">
        <v>0</v>
      </c>
      <c r="M101" s="208">
        <v>1</v>
      </c>
      <c r="N101" s="510">
        <v>99.4</v>
      </c>
      <c r="O101" s="509">
        <v>0</v>
      </c>
    </row>
    <row r="102" spans="1:19" ht="19.5" customHeight="1" x14ac:dyDescent="0.15">
      <c r="A102" s="207" t="s">
        <v>643</v>
      </c>
      <c r="B102" s="208">
        <v>0</v>
      </c>
      <c r="C102" s="208">
        <v>0</v>
      </c>
      <c r="D102" s="208">
        <v>0</v>
      </c>
      <c r="E102" s="208">
        <v>2</v>
      </c>
      <c r="F102" s="208">
        <v>0</v>
      </c>
      <c r="G102" s="208">
        <v>2</v>
      </c>
      <c r="H102" s="208">
        <v>1</v>
      </c>
      <c r="I102" s="208">
        <v>1</v>
      </c>
      <c r="J102" s="208">
        <v>0</v>
      </c>
      <c r="K102" s="208">
        <v>0</v>
      </c>
      <c r="L102" s="208">
        <v>0</v>
      </c>
      <c r="M102" s="208">
        <v>0</v>
      </c>
      <c r="N102" s="510">
        <v>98.4</v>
      </c>
      <c r="O102" s="509">
        <v>0</v>
      </c>
    </row>
    <row r="103" spans="1:19" ht="19.5" customHeight="1" x14ac:dyDescent="0.15">
      <c r="A103" s="211" t="s">
        <v>1045</v>
      </c>
      <c r="B103" s="208">
        <v>0</v>
      </c>
      <c r="C103" s="208">
        <v>0</v>
      </c>
      <c r="D103" s="208">
        <v>0</v>
      </c>
      <c r="E103" s="208">
        <v>1</v>
      </c>
      <c r="F103" s="208">
        <v>1</v>
      </c>
      <c r="G103" s="208">
        <v>0</v>
      </c>
      <c r="H103" s="208">
        <v>1</v>
      </c>
      <c r="I103" s="208">
        <v>0</v>
      </c>
      <c r="J103" s="208">
        <v>1</v>
      </c>
      <c r="K103" s="208">
        <v>0</v>
      </c>
      <c r="L103" s="208">
        <v>0</v>
      </c>
      <c r="M103" s="208">
        <v>0</v>
      </c>
      <c r="N103" s="510">
        <v>98.8</v>
      </c>
      <c r="O103" s="509">
        <v>0</v>
      </c>
    </row>
    <row r="104" spans="1:19" ht="19.5" customHeight="1" x14ac:dyDescent="0.15">
      <c r="A104" s="211" t="s">
        <v>1046</v>
      </c>
      <c r="B104" s="208">
        <v>0</v>
      </c>
      <c r="C104" s="208">
        <v>0</v>
      </c>
      <c r="D104" s="208">
        <v>0</v>
      </c>
      <c r="E104" s="208">
        <v>1</v>
      </c>
      <c r="F104" s="208">
        <v>1</v>
      </c>
      <c r="G104" s="208">
        <v>0</v>
      </c>
      <c r="H104" s="208">
        <v>1</v>
      </c>
      <c r="I104" s="208">
        <v>1</v>
      </c>
      <c r="J104" s="208">
        <v>0</v>
      </c>
      <c r="K104" s="208">
        <v>1</v>
      </c>
      <c r="L104" s="208">
        <v>0</v>
      </c>
      <c r="M104" s="208">
        <v>1</v>
      </c>
      <c r="N104" s="510">
        <v>98.2</v>
      </c>
      <c r="O104" s="509">
        <v>0</v>
      </c>
    </row>
    <row r="105" spans="1:19" ht="19.5" customHeight="1" x14ac:dyDescent="0.15">
      <c r="A105" s="211" t="s">
        <v>657</v>
      </c>
      <c r="B105" s="208">
        <v>0</v>
      </c>
      <c r="C105" s="208">
        <v>0</v>
      </c>
      <c r="D105" s="208">
        <v>0</v>
      </c>
      <c r="E105" s="208">
        <v>1</v>
      </c>
      <c r="F105" s="208">
        <v>0</v>
      </c>
      <c r="G105" s="208">
        <v>1</v>
      </c>
      <c r="H105" s="208">
        <v>0</v>
      </c>
      <c r="I105" s="208">
        <v>0</v>
      </c>
      <c r="J105" s="208">
        <v>0</v>
      </c>
      <c r="K105" s="208">
        <v>0</v>
      </c>
      <c r="L105" s="208">
        <v>0</v>
      </c>
      <c r="M105" s="208">
        <v>0</v>
      </c>
      <c r="N105" s="510">
        <v>99.4</v>
      </c>
      <c r="O105" s="509">
        <v>0</v>
      </c>
    </row>
    <row r="106" spans="1:19" ht="19.5" customHeight="1" thickBot="1" x14ac:dyDescent="0.2">
      <c r="A106" s="218" t="s">
        <v>658</v>
      </c>
      <c r="B106" s="208">
        <v>0</v>
      </c>
      <c r="C106" s="208">
        <v>0</v>
      </c>
      <c r="D106" s="208">
        <v>0</v>
      </c>
      <c r="E106" s="208">
        <v>5</v>
      </c>
      <c r="F106" s="208">
        <v>1</v>
      </c>
      <c r="G106" s="208">
        <v>4</v>
      </c>
      <c r="H106" s="208">
        <v>1</v>
      </c>
      <c r="I106" s="208">
        <v>0</v>
      </c>
      <c r="J106" s="208">
        <v>1</v>
      </c>
      <c r="K106" s="208">
        <v>0</v>
      </c>
      <c r="L106" s="208">
        <v>0</v>
      </c>
      <c r="M106" s="208">
        <v>0</v>
      </c>
      <c r="N106" s="508">
        <v>96.3</v>
      </c>
      <c r="O106" s="509">
        <v>0</v>
      </c>
    </row>
    <row r="107" spans="1:19" ht="21" customHeight="1" x14ac:dyDescent="0.15">
      <c r="A107" s="512" t="s">
        <v>439</v>
      </c>
      <c r="B107" s="513"/>
      <c r="C107" s="513"/>
      <c r="D107" s="513"/>
      <c r="E107" s="513"/>
      <c r="F107" s="513"/>
      <c r="G107" s="513"/>
      <c r="H107" s="513"/>
      <c r="I107" s="513"/>
      <c r="J107" s="513"/>
      <c r="K107" s="512" t="s">
        <v>440</v>
      </c>
      <c r="L107" s="241"/>
      <c r="M107" s="241"/>
      <c r="N107" s="241"/>
      <c r="O107" s="241" t="s">
        <v>696</v>
      </c>
      <c r="S107" s="189"/>
    </row>
    <row r="108" spans="1:19" ht="13.5" customHeight="1" x14ac:dyDescent="0.15">
      <c r="B108" s="514"/>
      <c r="C108" s="514"/>
      <c r="D108" s="514"/>
      <c r="E108" s="514"/>
      <c r="F108" s="514"/>
      <c r="G108" s="514"/>
      <c r="H108" s="514"/>
      <c r="I108" s="514"/>
      <c r="J108" s="514"/>
      <c r="K108" s="514"/>
      <c r="L108" s="514"/>
      <c r="M108" s="514"/>
      <c r="N108" s="514"/>
      <c r="O108" s="514"/>
    </row>
    <row r="109" spans="1:19" x14ac:dyDescent="0.15">
      <c r="A109" s="54"/>
      <c r="B109" s="54"/>
      <c r="C109" s="54"/>
      <c r="D109" s="54"/>
      <c r="E109" s="54"/>
      <c r="F109" s="54"/>
      <c r="G109" s="54"/>
      <c r="I109" s="515"/>
      <c r="J109" s="515"/>
      <c r="K109" s="515"/>
      <c r="L109" s="515"/>
      <c r="M109" s="515"/>
      <c r="N109" s="515"/>
    </row>
  </sheetData>
  <mergeCells count="18">
    <mergeCell ref="A1:F1"/>
    <mergeCell ref="M1:S1"/>
    <mergeCell ref="A54:J54"/>
    <mergeCell ref="H3:J3"/>
    <mergeCell ref="Q2:S3"/>
    <mergeCell ref="J2:P2"/>
    <mergeCell ref="E2:I2"/>
    <mergeCell ref="B2:D3"/>
    <mergeCell ref="K3:M3"/>
    <mergeCell ref="N3:P3"/>
    <mergeCell ref="O55:O57"/>
    <mergeCell ref="K56:M56"/>
    <mergeCell ref="E3:G3"/>
    <mergeCell ref="B55:D56"/>
    <mergeCell ref="E55:G56"/>
    <mergeCell ref="H55:J56"/>
    <mergeCell ref="K55:M55"/>
    <mergeCell ref="N55:N57"/>
  </mergeCells>
  <phoneticPr fontId="2"/>
  <pageMargins left="0.78740157480314965" right="0.78740157480314965" top="0.78740157480314965" bottom="0.59055118110236227" header="0.51181102362204722" footer="0.31496062992125984"/>
  <pageSetup paperSize="9" firstPageNumber="174" pageOrder="overThenDown" orientation="portrait" blackAndWhite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Normal="100" zoomScaleSheetLayoutView="100" workbookViewId="0">
      <selection activeCell="H47" sqref="H47"/>
    </sheetView>
  </sheetViews>
  <sheetFormatPr defaultRowHeight="13.5" outlineLevelRow="1" x14ac:dyDescent="0.15"/>
  <cols>
    <col min="1" max="12" width="14.5" style="15" customWidth="1"/>
    <col min="13" max="13" width="10.125" customWidth="1"/>
  </cols>
  <sheetData>
    <row r="1" spans="1:13" ht="22.5" customHeight="1" x14ac:dyDescent="0.15">
      <c r="A1" s="259" t="s">
        <v>1067</v>
      </c>
      <c r="B1" s="259"/>
      <c r="C1" s="259"/>
      <c r="D1" s="259"/>
      <c r="E1" s="440"/>
      <c r="M1" s="102"/>
    </row>
    <row r="2" spans="1:13" ht="7.5" customHeight="1" thickBot="1" x14ac:dyDescent="0.2">
      <c r="M2" s="102"/>
    </row>
    <row r="3" spans="1:13" ht="14.25" customHeight="1" x14ac:dyDescent="0.15">
      <c r="A3" s="516" t="s">
        <v>888</v>
      </c>
      <c r="B3" s="517" t="s">
        <v>889</v>
      </c>
      <c r="C3" s="517" t="s">
        <v>890</v>
      </c>
      <c r="D3" s="517" t="s">
        <v>891</v>
      </c>
      <c r="E3" s="517" t="s">
        <v>892</v>
      </c>
      <c r="F3" s="517" t="s">
        <v>893</v>
      </c>
      <c r="G3" s="517" t="s">
        <v>894</v>
      </c>
      <c r="H3" s="517" t="s">
        <v>895</v>
      </c>
      <c r="I3" s="517" t="s">
        <v>896</v>
      </c>
      <c r="J3" s="517" t="s">
        <v>897</v>
      </c>
      <c r="K3" s="517" t="s">
        <v>898</v>
      </c>
      <c r="L3" s="518" t="s">
        <v>899</v>
      </c>
      <c r="M3" s="103"/>
    </row>
    <row r="4" spans="1:13" ht="7.5" customHeight="1" x14ac:dyDescent="0.15">
      <c r="A4" s="199"/>
      <c r="B4" s="180" t="s">
        <v>900</v>
      </c>
      <c r="C4" s="180" t="s">
        <v>324</v>
      </c>
      <c r="D4" s="180" t="s">
        <v>324</v>
      </c>
      <c r="E4" s="180" t="s">
        <v>324</v>
      </c>
      <c r="F4" s="180" t="s">
        <v>324</v>
      </c>
      <c r="G4" s="180" t="s">
        <v>324</v>
      </c>
      <c r="H4" s="180" t="s">
        <v>324</v>
      </c>
      <c r="I4" s="180" t="s">
        <v>324</v>
      </c>
      <c r="J4" s="180" t="s">
        <v>324</v>
      </c>
      <c r="K4" s="180" t="s">
        <v>324</v>
      </c>
      <c r="L4" s="181" t="s">
        <v>324</v>
      </c>
      <c r="M4" s="103"/>
    </row>
    <row r="5" spans="1:13" s="4" customFormat="1" ht="22.5" hidden="1" customHeight="1" outlineLevel="1" x14ac:dyDescent="0.15">
      <c r="A5" s="201" t="s">
        <v>325</v>
      </c>
      <c r="B5" s="202">
        <v>27682</v>
      </c>
      <c r="C5" s="202">
        <v>3220</v>
      </c>
      <c r="D5" s="202">
        <v>1210</v>
      </c>
      <c r="E5" s="202">
        <v>3061</v>
      </c>
      <c r="F5" s="202">
        <v>3541</v>
      </c>
      <c r="G5" s="202">
        <v>1699</v>
      </c>
      <c r="H5" s="202">
        <v>841</v>
      </c>
      <c r="I5" s="202">
        <v>629</v>
      </c>
      <c r="J5" s="202">
        <v>1446</v>
      </c>
      <c r="K5" s="202">
        <v>509</v>
      </c>
      <c r="L5" s="203">
        <v>11526</v>
      </c>
      <c r="M5" s="104"/>
    </row>
    <row r="6" spans="1:13" s="4" customFormat="1" ht="22.5" hidden="1" customHeight="1" outlineLevel="1" x14ac:dyDescent="0.15">
      <c r="A6" s="207" t="s">
        <v>299</v>
      </c>
      <c r="B6" s="208">
        <v>25779</v>
      </c>
      <c r="C6" s="208">
        <v>3082</v>
      </c>
      <c r="D6" s="208">
        <v>895</v>
      </c>
      <c r="E6" s="208">
        <v>3024</v>
      </c>
      <c r="F6" s="208">
        <v>2718</v>
      </c>
      <c r="G6" s="208">
        <v>1835</v>
      </c>
      <c r="H6" s="208">
        <v>875</v>
      </c>
      <c r="I6" s="208">
        <v>526</v>
      </c>
      <c r="J6" s="208">
        <v>1460</v>
      </c>
      <c r="K6" s="208">
        <v>526</v>
      </c>
      <c r="L6" s="209">
        <v>10838</v>
      </c>
      <c r="M6" s="104"/>
    </row>
    <row r="7" spans="1:13" s="4" customFormat="1" ht="22.5" hidden="1" customHeight="1" outlineLevel="1" x14ac:dyDescent="0.15">
      <c r="A7" s="207" t="s">
        <v>300</v>
      </c>
      <c r="B7" s="208">
        <v>28510</v>
      </c>
      <c r="C7" s="208">
        <v>3263</v>
      </c>
      <c r="D7" s="208">
        <v>990</v>
      </c>
      <c r="E7" s="208">
        <v>3322</v>
      </c>
      <c r="F7" s="208">
        <v>2948</v>
      </c>
      <c r="G7" s="208">
        <v>2030</v>
      </c>
      <c r="H7" s="208">
        <v>1151</v>
      </c>
      <c r="I7" s="208">
        <v>590</v>
      </c>
      <c r="J7" s="208">
        <v>1806</v>
      </c>
      <c r="K7" s="208">
        <v>466</v>
      </c>
      <c r="L7" s="209">
        <v>11944</v>
      </c>
      <c r="M7" s="104"/>
    </row>
    <row r="8" spans="1:13" s="4" customFormat="1" ht="22.5" hidden="1" customHeight="1" outlineLevel="1" x14ac:dyDescent="0.15">
      <c r="A8" s="207" t="s">
        <v>301</v>
      </c>
      <c r="B8" s="208">
        <v>30254</v>
      </c>
      <c r="C8" s="208">
        <v>2860</v>
      </c>
      <c r="D8" s="208">
        <v>982</v>
      </c>
      <c r="E8" s="208">
        <v>3747</v>
      </c>
      <c r="F8" s="208">
        <v>3184</v>
      </c>
      <c r="G8" s="208">
        <v>2128</v>
      </c>
      <c r="H8" s="208">
        <v>1203</v>
      </c>
      <c r="I8" s="208">
        <v>561</v>
      </c>
      <c r="J8" s="208">
        <v>1963</v>
      </c>
      <c r="K8" s="208">
        <v>454</v>
      </c>
      <c r="L8" s="209">
        <v>13172</v>
      </c>
      <c r="M8" s="104"/>
    </row>
    <row r="9" spans="1:13" s="4" customFormat="1" ht="22.5" hidden="1" customHeight="1" outlineLevel="1" x14ac:dyDescent="0.15">
      <c r="A9" s="207" t="s">
        <v>302</v>
      </c>
      <c r="B9" s="208">
        <v>34609</v>
      </c>
      <c r="C9" s="208">
        <v>3047</v>
      </c>
      <c r="D9" s="208">
        <v>1102</v>
      </c>
      <c r="E9" s="208">
        <v>4124</v>
      </c>
      <c r="F9" s="208">
        <v>3670</v>
      </c>
      <c r="G9" s="208">
        <v>2400</v>
      </c>
      <c r="H9" s="208">
        <v>1507</v>
      </c>
      <c r="I9" s="208">
        <v>632</v>
      </c>
      <c r="J9" s="208">
        <v>2432</v>
      </c>
      <c r="K9" s="208">
        <v>511</v>
      </c>
      <c r="L9" s="209">
        <v>15184</v>
      </c>
      <c r="M9" s="104"/>
    </row>
    <row r="10" spans="1:13" s="4" customFormat="1" ht="22.5" hidden="1" customHeight="1" outlineLevel="1" x14ac:dyDescent="0.15">
      <c r="A10" s="207" t="s">
        <v>303</v>
      </c>
      <c r="B10" s="208">
        <v>38459</v>
      </c>
      <c r="C10" s="208">
        <v>3236</v>
      </c>
      <c r="D10" s="208">
        <v>1213</v>
      </c>
      <c r="E10" s="208">
        <v>4602</v>
      </c>
      <c r="F10" s="208">
        <v>4152</v>
      </c>
      <c r="G10" s="208">
        <v>2773</v>
      </c>
      <c r="H10" s="208">
        <v>1785</v>
      </c>
      <c r="I10" s="208">
        <v>704</v>
      </c>
      <c r="J10" s="208">
        <v>2958</v>
      </c>
      <c r="K10" s="208">
        <v>525</v>
      </c>
      <c r="L10" s="209">
        <v>16511</v>
      </c>
      <c r="M10" s="104"/>
    </row>
    <row r="11" spans="1:13" s="4" customFormat="1" ht="22.5" hidden="1" customHeight="1" outlineLevel="1" x14ac:dyDescent="0.15">
      <c r="A11" s="207" t="s">
        <v>304</v>
      </c>
      <c r="B11" s="208">
        <v>43439</v>
      </c>
      <c r="C11" s="208">
        <v>3507</v>
      </c>
      <c r="D11" s="208">
        <v>1322</v>
      </c>
      <c r="E11" s="208">
        <v>5104</v>
      </c>
      <c r="F11" s="208">
        <v>4597</v>
      </c>
      <c r="G11" s="208">
        <v>3345</v>
      </c>
      <c r="H11" s="208">
        <v>2291</v>
      </c>
      <c r="I11" s="208">
        <v>801</v>
      </c>
      <c r="J11" s="208">
        <v>3609</v>
      </c>
      <c r="K11" s="208">
        <v>617</v>
      </c>
      <c r="L11" s="209">
        <v>18246</v>
      </c>
      <c r="M11" s="104"/>
    </row>
    <row r="12" spans="1:13" s="4" customFormat="1" ht="22.5" hidden="1" customHeight="1" outlineLevel="1" x14ac:dyDescent="0.15">
      <c r="A12" s="207" t="s">
        <v>305</v>
      </c>
      <c r="B12" s="208">
        <v>46959</v>
      </c>
      <c r="C12" s="208">
        <v>3673</v>
      </c>
      <c r="D12" s="208">
        <v>1397</v>
      </c>
      <c r="E12" s="208">
        <v>5248</v>
      </c>
      <c r="F12" s="208">
        <v>4791</v>
      </c>
      <c r="G12" s="208">
        <v>3592</v>
      </c>
      <c r="H12" s="208">
        <v>2563</v>
      </c>
      <c r="I12" s="208">
        <v>871</v>
      </c>
      <c r="J12" s="208">
        <v>4060</v>
      </c>
      <c r="K12" s="208">
        <v>645</v>
      </c>
      <c r="L12" s="209">
        <v>20119</v>
      </c>
      <c r="M12" s="104"/>
    </row>
    <row r="13" spans="1:13" s="4" customFormat="1" ht="22.5" hidden="1" customHeight="1" outlineLevel="1" x14ac:dyDescent="0.15">
      <c r="A13" s="207" t="s">
        <v>306</v>
      </c>
      <c r="B13" s="208">
        <v>50820</v>
      </c>
      <c r="C13" s="208">
        <v>3919</v>
      </c>
      <c r="D13" s="208">
        <v>1475</v>
      </c>
      <c r="E13" s="208">
        <v>5414</v>
      </c>
      <c r="F13" s="208">
        <v>4952</v>
      </c>
      <c r="G13" s="208">
        <v>3905</v>
      </c>
      <c r="H13" s="208">
        <v>2747</v>
      </c>
      <c r="I13" s="208">
        <v>908</v>
      </c>
      <c r="J13" s="208">
        <v>4581</v>
      </c>
      <c r="K13" s="208">
        <v>686</v>
      </c>
      <c r="L13" s="209">
        <v>22233</v>
      </c>
      <c r="M13" s="104"/>
    </row>
    <row r="14" spans="1:13" s="4" customFormat="1" ht="22.5" hidden="1" customHeight="1" outlineLevel="1" x14ac:dyDescent="0.15">
      <c r="A14" s="207" t="s">
        <v>307</v>
      </c>
      <c r="B14" s="208">
        <v>54467</v>
      </c>
      <c r="C14" s="208">
        <v>4161</v>
      </c>
      <c r="D14" s="208">
        <v>1517</v>
      </c>
      <c r="E14" s="208">
        <v>5633</v>
      </c>
      <c r="F14" s="208">
        <v>4973</v>
      </c>
      <c r="G14" s="208">
        <v>4225</v>
      </c>
      <c r="H14" s="208">
        <v>3004</v>
      </c>
      <c r="I14" s="208">
        <v>947</v>
      </c>
      <c r="J14" s="208">
        <v>5042</v>
      </c>
      <c r="K14" s="208">
        <v>699</v>
      </c>
      <c r="L14" s="209">
        <v>24266</v>
      </c>
      <c r="M14" s="104"/>
    </row>
    <row r="15" spans="1:13" s="4" customFormat="1" ht="22.5" hidden="1" customHeight="1" outlineLevel="1" x14ac:dyDescent="0.15">
      <c r="A15" s="207" t="s">
        <v>308</v>
      </c>
      <c r="B15" s="208">
        <v>56517</v>
      </c>
      <c r="C15" s="208">
        <v>4293</v>
      </c>
      <c r="D15" s="208">
        <v>1592</v>
      </c>
      <c r="E15" s="208">
        <v>5844</v>
      </c>
      <c r="F15" s="208">
        <v>5141</v>
      </c>
      <c r="G15" s="208">
        <v>4321</v>
      </c>
      <c r="H15" s="208">
        <v>3223</v>
      </c>
      <c r="I15" s="208">
        <v>991</v>
      </c>
      <c r="J15" s="208">
        <v>5370</v>
      </c>
      <c r="K15" s="208">
        <v>699</v>
      </c>
      <c r="L15" s="209">
        <v>25043</v>
      </c>
      <c r="M15" s="104"/>
    </row>
    <row r="16" spans="1:13" s="4" customFormat="1" ht="22.5" hidden="1" customHeight="1" outlineLevel="1" x14ac:dyDescent="0.15">
      <c r="A16" s="207" t="s">
        <v>309</v>
      </c>
      <c r="B16" s="208">
        <v>60092</v>
      </c>
      <c r="C16" s="208">
        <v>4406</v>
      </c>
      <c r="D16" s="208">
        <v>1628</v>
      </c>
      <c r="E16" s="208">
        <v>5882</v>
      </c>
      <c r="F16" s="208">
        <v>5455</v>
      </c>
      <c r="G16" s="208">
        <v>4600</v>
      </c>
      <c r="H16" s="208">
        <v>3587</v>
      </c>
      <c r="I16" s="208">
        <v>1052</v>
      </c>
      <c r="J16" s="208">
        <v>6360</v>
      </c>
      <c r="K16" s="208">
        <v>753</v>
      </c>
      <c r="L16" s="209">
        <v>26369</v>
      </c>
      <c r="M16" s="104"/>
    </row>
    <row r="17" spans="1:13" s="4" customFormat="1" ht="22.5" hidden="1" customHeight="1" outlineLevel="1" x14ac:dyDescent="0.15">
      <c r="A17" s="207" t="s">
        <v>310</v>
      </c>
      <c r="B17" s="208">
        <v>62287</v>
      </c>
      <c r="C17" s="208">
        <v>4581</v>
      </c>
      <c r="D17" s="208">
        <v>1825</v>
      </c>
      <c r="E17" s="208">
        <v>6163</v>
      </c>
      <c r="F17" s="208">
        <v>5748</v>
      </c>
      <c r="G17" s="208">
        <v>4868</v>
      </c>
      <c r="H17" s="208">
        <v>3902</v>
      </c>
      <c r="I17" s="208">
        <v>1105</v>
      </c>
      <c r="J17" s="208">
        <v>6527</v>
      </c>
      <c r="K17" s="208">
        <v>839</v>
      </c>
      <c r="L17" s="209">
        <v>26729</v>
      </c>
      <c r="M17" s="104"/>
    </row>
    <row r="18" spans="1:13" s="4" customFormat="1" ht="22.5" hidden="1" customHeight="1" outlineLevel="1" x14ac:dyDescent="0.15">
      <c r="A18" s="207" t="s">
        <v>311</v>
      </c>
      <c r="B18" s="208">
        <v>65802</v>
      </c>
      <c r="C18" s="208">
        <v>4799</v>
      </c>
      <c r="D18" s="208">
        <v>1920</v>
      </c>
      <c r="E18" s="208">
        <v>6436</v>
      </c>
      <c r="F18" s="208">
        <v>6067</v>
      </c>
      <c r="G18" s="208">
        <v>5103</v>
      </c>
      <c r="H18" s="208">
        <v>4190</v>
      </c>
      <c r="I18" s="208">
        <v>1223</v>
      </c>
      <c r="J18" s="208">
        <v>7176</v>
      </c>
      <c r="K18" s="208">
        <v>888</v>
      </c>
      <c r="L18" s="209">
        <v>28000</v>
      </c>
      <c r="M18" s="104"/>
    </row>
    <row r="19" spans="1:13" s="4" customFormat="1" ht="22.5" hidden="1" customHeight="1" outlineLevel="1" x14ac:dyDescent="0.15">
      <c r="A19" s="207" t="s">
        <v>312</v>
      </c>
      <c r="B19" s="208">
        <v>70868</v>
      </c>
      <c r="C19" s="208">
        <v>5403</v>
      </c>
      <c r="D19" s="208">
        <v>1992</v>
      </c>
      <c r="E19" s="208">
        <v>6758</v>
      </c>
      <c r="F19" s="208">
        <v>6484</v>
      </c>
      <c r="G19" s="208">
        <v>5473</v>
      </c>
      <c r="H19" s="208">
        <v>4571</v>
      </c>
      <c r="I19" s="208">
        <v>1303</v>
      </c>
      <c r="J19" s="208">
        <v>8323</v>
      </c>
      <c r="K19" s="208">
        <v>932</v>
      </c>
      <c r="L19" s="209">
        <v>29629</v>
      </c>
      <c r="M19" s="104"/>
    </row>
    <row r="20" spans="1:13" s="4" customFormat="1" ht="22.5" hidden="1" customHeight="1" outlineLevel="1" x14ac:dyDescent="0.15">
      <c r="A20" s="207" t="s">
        <v>313</v>
      </c>
      <c r="B20" s="208">
        <v>74619</v>
      </c>
      <c r="C20" s="208">
        <v>5483</v>
      </c>
      <c r="D20" s="208">
        <v>2079</v>
      </c>
      <c r="E20" s="208">
        <v>7174</v>
      </c>
      <c r="F20" s="208">
        <v>7241</v>
      </c>
      <c r="G20" s="208">
        <v>5612</v>
      </c>
      <c r="H20" s="208">
        <v>4767</v>
      </c>
      <c r="I20" s="208">
        <v>1456</v>
      </c>
      <c r="J20" s="208">
        <v>9012</v>
      </c>
      <c r="K20" s="208">
        <v>976</v>
      </c>
      <c r="L20" s="209">
        <v>30819</v>
      </c>
      <c r="M20" s="104"/>
    </row>
    <row r="21" spans="1:13" s="4" customFormat="1" ht="22.5" hidden="1" customHeight="1" outlineLevel="1" x14ac:dyDescent="0.15">
      <c r="A21" s="207" t="s">
        <v>314</v>
      </c>
      <c r="B21" s="208">
        <v>78757</v>
      </c>
      <c r="C21" s="208">
        <v>5514</v>
      </c>
      <c r="D21" s="208">
        <v>2196</v>
      </c>
      <c r="E21" s="208">
        <v>7479</v>
      </c>
      <c r="F21" s="208">
        <v>7913</v>
      </c>
      <c r="G21" s="208">
        <v>5795</v>
      </c>
      <c r="H21" s="208">
        <v>4949</v>
      </c>
      <c r="I21" s="208">
        <v>1628</v>
      </c>
      <c r="J21" s="208">
        <v>9935</v>
      </c>
      <c r="K21" s="208">
        <v>1018</v>
      </c>
      <c r="L21" s="209">
        <v>32330</v>
      </c>
      <c r="M21" s="104"/>
    </row>
    <row r="22" spans="1:13" s="4" customFormat="1" ht="22.5" hidden="1" customHeight="1" outlineLevel="1" x14ac:dyDescent="0.15">
      <c r="A22" s="207" t="s">
        <v>315</v>
      </c>
      <c r="B22" s="208">
        <v>78834</v>
      </c>
      <c r="C22" s="208">
        <v>3823</v>
      </c>
      <c r="D22" s="208">
        <v>2387</v>
      </c>
      <c r="E22" s="208">
        <v>7627</v>
      </c>
      <c r="F22" s="208">
        <v>8538</v>
      </c>
      <c r="G22" s="208">
        <v>5832</v>
      </c>
      <c r="H22" s="208">
        <v>4758</v>
      </c>
      <c r="I22" s="208">
        <v>1749</v>
      </c>
      <c r="J22" s="208">
        <v>15900</v>
      </c>
      <c r="K22" s="208">
        <v>993</v>
      </c>
      <c r="L22" s="209">
        <v>27227</v>
      </c>
      <c r="M22" s="104"/>
    </row>
    <row r="23" spans="1:13" s="4" customFormat="1" ht="22.5" hidden="1" customHeight="1" outlineLevel="1" x14ac:dyDescent="0.15">
      <c r="A23" s="207" t="s">
        <v>316</v>
      </c>
      <c r="B23" s="208">
        <v>82827</v>
      </c>
      <c r="C23" s="208">
        <v>3110</v>
      </c>
      <c r="D23" s="208">
        <v>2500</v>
      </c>
      <c r="E23" s="208">
        <v>8000</v>
      </c>
      <c r="F23" s="208">
        <v>9171</v>
      </c>
      <c r="G23" s="208">
        <v>6070</v>
      </c>
      <c r="H23" s="208">
        <v>5091</v>
      </c>
      <c r="I23" s="208">
        <v>1864</v>
      </c>
      <c r="J23" s="208">
        <v>16463</v>
      </c>
      <c r="K23" s="208">
        <v>1024</v>
      </c>
      <c r="L23" s="209">
        <v>29534</v>
      </c>
      <c r="M23" s="104"/>
    </row>
    <row r="24" spans="1:13" s="4" customFormat="1" ht="22.5" hidden="1" customHeight="1" outlineLevel="1" x14ac:dyDescent="0.15">
      <c r="A24" s="207" t="s">
        <v>317</v>
      </c>
      <c r="B24" s="208">
        <v>86422</v>
      </c>
      <c r="C24" s="208">
        <v>4173</v>
      </c>
      <c r="D24" s="208">
        <v>2573</v>
      </c>
      <c r="E24" s="208">
        <v>8336</v>
      </c>
      <c r="F24" s="208">
        <v>9584</v>
      </c>
      <c r="G24" s="208">
        <v>6303</v>
      </c>
      <c r="H24" s="208">
        <v>5255</v>
      </c>
      <c r="I24" s="208">
        <v>2069</v>
      </c>
      <c r="J24" s="208">
        <v>17101</v>
      </c>
      <c r="K24" s="208">
        <v>1068</v>
      </c>
      <c r="L24" s="209">
        <v>29960</v>
      </c>
      <c r="M24" s="104"/>
    </row>
    <row r="25" spans="1:13" s="4" customFormat="1" ht="22.5" hidden="1" customHeight="1" outlineLevel="1" x14ac:dyDescent="0.15">
      <c r="A25" s="207" t="s">
        <v>318</v>
      </c>
      <c r="B25" s="208">
        <v>90771</v>
      </c>
      <c r="C25" s="208">
        <v>4648</v>
      </c>
      <c r="D25" s="208">
        <v>2667</v>
      </c>
      <c r="E25" s="208">
        <v>8720</v>
      </c>
      <c r="F25" s="208">
        <v>10051</v>
      </c>
      <c r="G25" s="208">
        <v>6460</v>
      </c>
      <c r="H25" s="208">
        <v>5495</v>
      </c>
      <c r="I25" s="208">
        <v>2202</v>
      </c>
      <c r="J25" s="208">
        <v>17892</v>
      </c>
      <c r="K25" s="208">
        <v>1122</v>
      </c>
      <c r="L25" s="209">
        <v>31514</v>
      </c>
      <c r="M25" s="104"/>
    </row>
    <row r="26" spans="1:13" s="4" customFormat="1" ht="22.5" hidden="1" customHeight="1" outlineLevel="1" x14ac:dyDescent="0.15">
      <c r="A26" s="207" t="s">
        <v>319</v>
      </c>
      <c r="B26" s="208">
        <v>96469</v>
      </c>
      <c r="C26" s="208">
        <v>5088</v>
      </c>
      <c r="D26" s="208">
        <v>2790</v>
      </c>
      <c r="E26" s="208">
        <v>9195</v>
      </c>
      <c r="F26" s="208">
        <v>10814</v>
      </c>
      <c r="G26" s="208">
        <v>6760</v>
      </c>
      <c r="H26" s="208">
        <v>5943</v>
      </c>
      <c r="I26" s="208">
        <v>2350</v>
      </c>
      <c r="J26" s="208">
        <v>19005</v>
      </c>
      <c r="K26" s="208">
        <v>1205</v>
      </c>
      <c r="L26" s="209">
        <v>33319</v>
      </c>
      <c r="M26" s="104"/>
    </row>
    <row r="27" spans="1:13" s="4" customFormat="1" ht="22.5" hidden="1" customHeight="1" outlineLevel="1" x14ac:dyDescent="0.15">
      <c r="A27" s="201" t="s">
        <v>901</v>
      </c>
      <c r="B27" s="202">
        <v>100894</v>
      </c>
      <c r="C27" s="202">
        <v>5545</v>
      </c>
      <c r="D27" s="202">
        <v>2890</v>
      </c>
      <c r="E27" s="202">
        <v>9765</v>
      </c>
      <c r="F27" s="202">
        <v>11411</v>
      </c>
      <c r="G27" s="202">
        <v>6981</v>
      </c>
      <c r="H27" s="202">
        <v>6113</v>
      </c>
      <c r="I27" s="202">
        <v>2495</v>
      </c>
      <c r="J27" s="202">
        <v>19571</v>
      </c>
      <c r="K27" s="202">
        <v>1244</v>
      </c>
      <c r="L27" s="203">
        <v>34879</v>
      </c>
      <c r="M27" s="104"/>
    </row>
    <row r="28" spans="1:13" s="4" customFormat="1" ht="22.5" hidden="1" customHeight="1" outlineLevel="1" x14ac:dyDescent="0.15">
      <c r="A28" s="207" t="s">
        <v>320</v>
      </c>
      <c r="B28" s="208">
        <v>104732</v>
      </c>
      <c r="C28" s="208">
        <v>5684</v>
      </c>
      <c r="D28" s="208">
        <v>2979</v>
      </c>
      <c r="E28" s="208">
        <v>10052</v>
      </c>
      <c r="F28" s="208">
        <v>11840</v>
      </c>
      <c r="G28" s="208">
        <v>7165</v>
      </c>
      <c r="H28" s="208">
        <v>6369</v>
      </c>
      <c r="I28" s="208">
        <v>2642</v>
      </c>
      <c r="J28" s="208">
        <v>20473</v>
      </c>
      <c r="K28" s="208">
        <v>1285</v>
      </c>
      <c r="L28" s="209">
        <v>36243</v>
      </c>
      <c r="M28" s="104"/>
    </row>
    <row r="29" spans="1:13" s="4" customFormat="1" ht="22.5" hidden="1" customHeight="1" outlineLevel="1" x14ac:dyDescent="0.15">
      <c r="A29" s="207" t="s">
        <v>321</v>
      </c>
      <c r="B29" s="208">
        <v>108104</v>
      </c>
      <c r="C29" s="208">
        <v>5660</v>
      </c>
      <c r="D29" s="208">
        <v>3089</v>
      </c>
      <c r="E29" s="208">
        <v>10243</v>
      </c>
      <c r="F29" s="208">
        <v>12413</v>
      </c>
      <c r="G29" s="208">
        <v>7344</v>
      </c>
      <c r="H29" s="208">
        <v>6550</v>
      </c>
      <c r="I29" s="208">
        <v>2792</v>
      </c>
      <c r="J29" s="208">
        <v>21032</v>
      </c>
      <c r="K29" s="208">
        <v>1341</v>
      </c>
      <c r="L29" s="209">
        <v>37640</v>
      </c>
      <c r="M29" s="104"/>
    </row>
    <row r="30" spans="1:13" s="4" customFormat="1" ht="22.5" hidden="1" customHeight="1" outlineLevel="1" x14ac:dyDescent="0.15">
      <c r="A30" s="207" t="s">
        <v>322</v>
      </c>
      <c r="B30" s="208">
        <v>110811</v>
      </c>
      <c r="C30" s="208">
        <v>5833</v>
      </c>
      <c r="D30" s="208">
        <v>3168</v>
      </c>
      <c r="E30" s="208">
        <v>10566</v>
      </c>
      <c r="F30" s="208">
        <v>12683</v>
      </c>
      <c r="G30" s="208">
        <v>7282</v>
      </c>
      <c r="H30" s="208">
        <v>6484</v>
      </c>
      <c r="I30" s="208">
        <v>2895</v>
      </c>
      <c r="J30" s="208">
        <v>22029</v>
      </c>
      <c r="K30" s="208">
        <v>1381</v>
      </c>
      <c r="L30" s="209">
        <v>38490</v>
      </c>
      <c r="M30" s="104"/>
    </row>
    <row r="31" spans="1:13" s="4" customFormat="1" ht="22.5" hidden="1" customHeight="1" outlineLevel="1" x14ac:dyDescent="0.15">
      <c r="A31" s="211" t="s">
        <v>323</v>
      </c>
      <c r="B31" s="212">
        <v>113204</v>
      </c>
      <c r="C31" s="212">
        <v>6303</v>
      </c>
      <c r="D31" s="212">
        <v>3185</v>
      </c>
      <c r="E31" s="212">
        <v>10642</v>
      </c>
      <c r="F31" s="212">
        <v>13006</v>
      </c>
      <c r="G31" s="212">
        <v>7274</v>
      </c>
      <c r="H31" s="212">
        <v>6380</v>
      </c>
      <c r="I31" s="212">
        <v>3062</v>
      </c>
      <c r="J31" s="212">
        <v>22459</v>
      </c>
      <c r="K31" s="212">
        <v>1380</v>
      </c>
      <c r="L31" s="214">
        <v>39513</v>
      </c>
      <c r="M31" s="104"/>
    </row>
    <row r="32" spans="1:13" s="4" customFormat="1" ht="15" hidden="1" customHeight="1" outlineLevel="1" x14ac:dyDescent="0.15">
      <c r="A32" s="201" t="s">
        <v>902</v>
      </c>
      <c r="B32" s="202">
        <v>115413</v>
      </c>
      <c r="C32" s="202">
        <v>6401</v>
      </c>
      <c r="D32" s="202">
        <v>3158</v>
      </c>
      <c r="E32" s="202">
        <v>10717</v>
      </c>
      <c r="F32" s="202">
        <v>13249</v>
      </c>
      <c r="G32" s="202">
        <v>7235</v>
      </c>
      <c r="H32" s="202">
        <v>6797</v>
      </c>
      <c r="I32" s="202">
        <v>3112</v>
      </c>
      <c r="J32" s="202">
        <v>22718</v>
      </c>
      <c r="K32" s="202">
        <v>1446</v>
      </c>
      <c r="L32" s="203">
        <v>40580</v>
      </c>
      <c r="M32" s="104"/>
    </row>
    <row r="33" spans="1:13" s="4" customFormat="1" ht="21.95" hidden="1" customHeight="1" outlineLevel="1" x14ac:dyDescent="0.15">
      <c r="A33" s="207" t="s">
        <v>903</v>
      </c>
      <c r="B33" s="208">
        <v>117548</v>
      </c>
      <c r="C33" s="208">
        <v>6565</v>
      </c>
      <c r="D33" s="208">
        <v>3167</v>
      </c>
      <c r="E33" s="208">
        <v>10930</v>
      </c>
      <c r="F33" s="208">
        <v>13351</v>
      </c>
      <c r="G33" s="208">
        <v>7239</v>
      </c>
      <c r="H33" s="208">
        <v>7015</v>
      </c>
      <c r="I33" s="208">
        <v>3125</v>
      </c>
      <c r="J33" s="208">
        <v>23404</v>
      </c>
      <c r="K33" s="208">
        <v>1466</v>
      </c>
      <c r="L33" s="209">
        <v>41286</v>
      </c>
      <c r="M33" s="104"/>
    </row>
    <row r="34" spans="1:13" s="4" customFormat="1" ht="21.95" hidden="1" customHeight="1" outlineLevel="1" x14ac:dyDescent="0.15">
      <c r="A34" s="207" t="s">
        <v>904</v>
      </c>
      <c r="B34" s="208">
        <v>121797</v>
      </c>
      <c r="C34" s="208">
        <v>6925</v>
      </c>
      <c r="D34" s="208">
        <v>3255</v>
      </c>
      <c r="E34" s="208">
        <v>11090</v>
      </c>
      <c r="F34" s="208">
        <v>13722</v>
      </c>
      <c r="G34" s="208">
        <v>7475</v>
      </c>
      <c r="H34" s="208">
        <v>7451</v>
      </c>
      <c r="I34" s="208">
        <v>3258</v>
      </c>
      <c r="J34" s="208">
        <v>24277</v>
      </c>
      <c r="K34" s="208">
        <v>1595</v>
      </c>
      <c r="L34" s="209">
        <v>42749</v>
      </c>
      <c r="M34" s="104"/>
    </row>
    <row r="35" spans="1:13" s="4" customFormat="1" ht="21.95" hidden="1" customHeight="1" outlineLevel="1" x14ac:dyDescent="0.15">
      <c r="A35" s="207" t="s">
        <v>905</v>
      </c>
      <c r="B35" s="208">
        <v>123213</v>
      </c>
      <c r="C35" s="208">
        <v>6986</v>
      </c>
      <c r="D35" s="208">
        <v>3304</v>
      </c>
      <c r="E35" s="208">
        <v>11107</v>
      </c>
      <c r="F35" s="208">
        <v>13855</v>
      </c>
      <c r="G35" s="208">
        <v>7513</v>
      </c>
      <c r="H35" s="208">
        <v>7409</v>
      </c>
      <c r="I35" s="208">
        <v>3278</v>
      </c>
      <c r="J35" s="208">
        <v>24633</v>
      </c>
      <c r="K35" s="208">
        <v>1589</v>
      </c>
      <c r="L35" s="209">
        <v>43539</v>
      </c>
      <c r="M35" s="104"/>
    </row>
    <row r="36" spans="1:13" s="4" customFormat="1" ht="21.95" hidden="1" customHeight="1" outlineLevel="1" x14ac:dyDescent="0.15">
      <c r="A36" s="211" t="s">
        <v>906</v>
      </c>
      <c r="B36" s="212">
        <v>124602</v>
      </c>
      <c r="C36" s="212">
        <v>7012</v>
      </c>
      <c r="D36" s="212">
        <v>3377</v>
      </c>
      <c r="E36" s="212">
        <v>11239</v>
      </c>
      <c r="F36" s="212">
        <v>14157</v>
      </c>
      <c r="G36" s="212">
        <v>7576</v>
      </c>
      <c r="H36" s="212">
        <v>7473</v>
      </c>
      <c r="I36" s="212">
        <v>3335</v>
      </c>
      <c r="J36" s="212">
        <v>24672</v>
      </c>
      <c r="K36" s="212">
        <v>1595</v>
      </c>
      <c r="L36" s="214">
        <v>44166</v>
      </c>
      <c r="M36" s="104"/>
    </row>
    <row r="37" spans="1:13" s="4" customFormat="1" ht="21.95" customHeight="1" collapsed="1" x14ac:dyDescent="0.15">
      <c r="A37" s="201" t="s">
        <v>659</v>
      </c>
      <c r="B37" s="202">
        <v>126706</v>
      </c>
      <c r="C37" s="202">
        <v>7039</v>
      </c>
      <c r="D37" s="202">
        <v>3424</v>
      </c>
      <c r="E37" s="202">
        <v>11399</v>
      </c>
      <c r="F37" s="202">
        <v>14311</v>
      </c>
      <c r="G37" s="202">
        <v>7634</v>
      </c>
      <c r="H37" s="202">
        <v>7778</v>
      </c>
      <c r="I37" s="202">
        <v>3428</v>
      </c>
      <c r="J37" s="202">
        <v>25437</v>
      </c>
      <c r="K37" s="202">
        <v>1645</v>
      </c>
      <c r="L37" s="203">
        <v>44611</v>
      </c>
      <c r="M37" s="104"/>
    </row>
    <row r="38" spans="1:13" s="4" customFormat="1" ht="21.95" customHeight="1" x14ac:dyDescent="0.15">
      <c r="A38" s="207" t="s">
        <v>442</v>
      </c>
      <c r="B38" s="208">
        <v>128220</v>
      </c>
      <c r="C38" s="208">
        <v>7108</v>
      </c>
      <c r="D38" s="208">
        <v>3412</v>
      </c>
      <c r="E38" s="208">
        <v>11417</v>
      </c>
      <c r="F38" s="208">
        <v>14410</v>
      </c>
      <c r="G38" s="208">
        <v>7560</v>
      </c>
      <c r="H38" s="208">
        <v>7985</v>
      </c>
      <c r="I38" s="208">
        <v>3524</v>
      </c>
      <c r="J38" s="208">
        <v>25940</v>
      </c>
      <c r="K38" s="208">
        <v>1650</v>
      </c>
      <c r="L38" s="209">
        <v>45214</v>
      </c>
      <c r="M38" s="104"/>
    </row>
    <row r="39" spans="1:13" s="4" customFormat="1" ht="21.95" customHeight="1" x14ac:dyDescent="0.15">
      <c r="A39" s="207" t="s">
        <v>443</v>
      </c>
      <c r="B39" s="208">
        <v>129280</v>
      </c>
      <c r="C39" s="208">
        <v>7108</v>
      </c>
      <c r="D39" s="208">
        <v>3456</v>
      </c>
      <c r="E39" s="208">
        <v>11519</v>
      </c>
      <c r="F39" s="208">
        <v>14640</v>
      </c>
      <c r="G39" s="208">
        <v>7532</v>
      </c>
      <c r="H39" s="208">
        <v>7962</v>
      </c>
      <c r="I39" s="208">
        <v>3597</v>
      </c>
      <c r="J39" s="208">
        <v>26535</v>
      </c>
      <c r="K39" s="208">
        <v>1679</v>
      </c>
      <c r="L39" s="209">
        <v>45252</v>
      </c>
      <c r="M39" s="104"/>
    </row>
    <row r="40" spans="1:13" s="4" customFormat="1" ht="21.95" customHeight="1" x14ac:dyDescent="0.15">
      <c r="A40" s="207" t="s">
        <v>444</v>
      </c>
      <c r="B40" s="208">
        <v>131344</v>
      </c>
      <c r="C40" s="208">
        <v>7462</v>
      </c>
      <c r="D40" s="208">
        <v>3490</v>
      </c>
      <c r="E40" s="208">
        <v>11718</v>
      </c>
      <c r="F40" s="208">
        <v>14943</v>
      </c>
      <c r="G40" s="208">
        <v>7639</v>
      </c>
      <c r="H40" s="208">
        <v>8091</v>
      </c>
      <c r="I40" s="208">
        <v>3674</v>
      </c>
      <c r="J40" s="208">
        <v>27266</v>
      </c>
      <c r="K40" s="208">
        <v>1699</v>
      </c>
      <c r="L40" s="209">
        <v>45362</v>
      </c>
      <c r="M40" s="104"/>
    </row>
    <row r="41" spans="1:13" s="33" customFormat="1" ht="21.95" customHeight="1" x14ac:dyDescent="0.15">
      <c r="A41" s="207" t="s">
        <v>445</v>
      </c>
      <c r="B41" s="208">
        <v>135230</v>
      </c>
      <c r="C41" s="208">
        <v>7734</v>
      </c>
      <c r="D41" s="208">
        <v>3574</v>
      </c>
      <c r="E41" s="208">
        <v>11935</v>
      </c>
      <c r="F41" s="208">
        <v>15253</v>
      </c>
      <c r="G41" s="208">
        <v>7947</v>
      </c>
      <c r="H41" s="208">
        <v>8406</v>
      </c>
      <c r="I41" s="208">
        <v>3844</v>
      </c>
      <c r="J41" s="208">
        <v>28339</v>
      </c>
      <c r="K41" s="208">
        <v>1774</v>
      </c>
      <c r="L41" s="209">
        <v>46424</v>
      </c>
      <c r="M41" s="104"/>
    </row>
    <row r="42" spans="1:13" s="33" customFormat="1" ht="21.95" customHeight="1" x14ac:dyDescent="0.15">
      <c r="A42" s="207" t="s">
        <v>907</v>
      </c>
      <c r="B42" s="208">
        <v>138472</v>
      </c>
      <c r="C42" s="208">
        <v>7709</v>
      </c>
      <c r="D42" s="208">
        <v>3633</v>
      </c>
      <c r="E42" s="208">
        <v>12141</v>
      </c>
      <c r="F42" s="208">
        <v>15672</v>
      </c>
      <c r="G42" s="208">
        <v>8142</v>
      </c>
      <c r="H42" s="208">
        <v>8726</v>
      </c>
      <c r="I42" s="208">
        <v>3959</v>
      </c>
      <c r="J42" s="208">
        <v>29283</v>
      </c>
      <c r="K42" s="208">
        <v>1803</v>
      </c>
      <c r="L42" s="209">
        <v>47404</v>
      </c>
      <c r="M42" s="104"/>
    </row>
    <row r="43" spans="1:13" s="33" customFormat="1" ht="21.95" customHeight="1" x14ac:dyDescent="0.15">
      <c r="A43" s="207" t="s">
        <v>908</v>
      </c>
      <c r="B43" s="208">
        <v>140782</v>
      </c>
      <c r="C43" s="208">
        <v>7523</v>
      </c>
      <c r="D43" s="208">
        <v>3655</v>
      </c>
      <c r="E43" s="208">
        <v>12295</v>
      </c>
      <c r="F43" s="208">
        <v>15839</v>
      </c>
      <c r="G43" s="208">
        <v>8352</v>
      </c>
      <c r="H43" s="208">
        <v>8873</v>
      </c>
      <c r="I43" s="208">
        <v>4023</v>
      </c>
      <c r="J43" s="208">
        <v>29947</v>
      </c>
      <c r="K43" s="208">
        <v>1822</v>
      </c>
      <c r="L43" s="209">
        <v>48453</v>
      </c>
      <c r="M43" s="104"/>
    </row>
    <row r="44" spans="1:13" s="33" customFormat="1" ht="21.95" customHeight="1" x14ac:dyDescent="0.15">
      <c r="A44" s="207" t="s">
        <v>909</v>
      </c>
      <c r="B44" s="208">
        <v>143243</v>
      </c>
      <c r="C44" s="208">
        <v>7420</v>
      </c>
      <c r="D44" s="208">
        <v>3706</v>
      </c>
      <c r="E44" s="208">
        <v>12492</v>
      </c>
      <c r="F44" s="208">
        <v>16260</v>
      </c>
      <c r="G44" s="208">
        <v>8522</v>
      </c>
      <c r="H44" s="208">
        <v>9069</v>
      </c>
      <c r="I44" s="208">
        <v>4110</v>
      </c>
      <c r="J44" s="208">
        <v>30588</v>
      </c>
      <c r="K44" s="208">
        <v>1884</v>
      </c>
      <c r="L44" s="209">
        <v>49192</v>
      </c>
      <c r="M44" s="104"/>
    </row>
    <row r="45" spans="1:13" s="33" customFormat="1" ht="21.95" customHeight="1" x14ac:dyDescent="0.15">
      <c r="A45" s="207" t="s">
        <v>910</v>
      </c>
      <c r="B45" s="208">
        <v>145751</v>
      </c>
      <c r="C45" s="208">
        <v>7789</v>
      </c>
      <c r="D45" s="208">
        <v>3725</v>
      </c>
      <c r="E45" s="208">
        <v>12620</v>
      </c>
      <c r="F45" s="208">
        <v>16483</v>
      </c>
      <c r="G45" s="208">
        <v>8606</v>
      </c>
      <c r="H45" s="208">
        <v>9250</v>
      </c>
      <c r="I45" s="208">
        <v>4155</v>
      </c>
      <c r="J45" s="208">
        <v>31019</v>
      </c>
      <c r="K45" s="208">
        <v>1864</v>
      </c>
      <c r="L45" s="209">
        <v>50240</v>
      </c>
      <c r="M45" s="104"/>
    </row>
    <row r="46" spans="1:13" s="33" customFormat="1" ht="21.95" customHeight="1" x14ac:dyDescent="0.15">
      <c r="A46" s="207" t="s">
        <v>911</v>
      </c>
      <c r="B46" s="208">
        <v>153006</v>
      </c>
      <c r="C46" s="208">
        <v>8888</v>
      </c>
      <c r="D46" s="208">
        <v>3824</v>
      </c>
      <c r="E46" s="208">
        <v>12971</v>
      </c>
      <c r="F46" s="208">
        <v>17089</v>
      </c>
      <c r="G46" s="208">
        <v>8935</v>
      </c>
      <c r="H46" s="208">
        <v>9749</v>
      </c>
      <c r="I46" s="208">
        <v>4327</v>
      </c>
      <c r="J46" s="208">
        <v>32494</v>
      </c>
      <c r="K46" s="208">
        <v>1940</v>
      </c>
      <c r="L46" s="209">
        <v>52789</v>
      </c>
      <c r="M46" s="104"/>
    </row>
    <row r="47" spans="1:13" s="66" customFormat="1" ht="21.95" customHeight="1" x14ac:dyDescent="0.15">
      <c r="A47" s="207" t="s">
        <v>660</v>
      </c>
      <c r="B47" s="212">
        <v>148922</v>
      </c>
      <c r="C47" s="212">
        <v>7703</v>
      </c>
      <c r="D47" s="212">
        <v>3800</v>
      </c>
      <c r="E47" s="212">
        <v>12905</v>
      </c>
      <c r="F47" s="212">
        <v>16071</v>
      </c>
      <c r="G47" s="212">
        <v>8865</v>
      </c>
      <c r="H47" s="212">
        <v>9096</v>
      </c>
      <c r="I47" s="212">
        <v>4192</v>
      </c>
      <c r="J47" s="212">
        <v>32717</v>
      </c>
      <c r="K47" s="212">
        <v>1928</v>
      </c>
      <c r="L47" s="214">
        <v>51645</v>
      </c>
      <c r="M47" s="104"/>
    </row>
    <row r="48" spans="1:13" s="66" customFormat="1" ht="21.95" customHeight="1" x14ac:dyDescent="0.15">
      <c r="A48" s="207" t="s">
        <v>661</v>
      </c>
      <c r="B48" s="212">
        <v>150496</v>
      </c>
      <c r="C48" s="212">
        <v>7724</v>
      </c>
      <c r="D48" s="212">
        <v>3838</v>
      </c>
      <c r="E48" s="212">
        <v>12850</v>
      </c>
      <c r="F48" s="212">
        <v>16223</v>
      </c>
      <c r="G48" s="212">
        <v>8751</v>
      </c>
      <c r="H48" s="212">
        <v>9014</v>
      </c>
      <c r="I48" s="212">
        <v>4227</v>
      </c>
      <c r="J48" s="212">
        <v>33510</v>
      </c>
      <c r="K48" s="212">
        <v>1969</v>
      </c>
      <c r="L48" s="214">
        <v>52390</v>
      </c>
      <c r="M48" s="104"/>
    </row>
    <row r="49" spans="1:13" s="66" customFormat="1" ht="21.95" customHeight="1" x14ac:dyDescent="0.15">
      <c r="A49" s="207" t="s">
        <v>662</v>
      </c>
      <c r="B49" s="212">
        <v>148074</v>
      </c>
      <c r="C49" s="212">
        <v>7124</v>
      </c>
      <c r="D49" s="212">
        <v>3814</v>
      </c>
      <c r="E49" s="212">
        <v>12753</v>
      </c>
      <c r="F49" s="212">
        <v>16083</v>
      </c>
      <c r="G49" s="212">
        <v>8577</v>
      </c>
      <c r="H49" s="212">
        <v>8831</v>
      </c>
      <c r="I49" s="212">
        <v>4189</v>
      </c>
      <c r="J49" s="212">
        <v>33089</v>
      </c>
      <c r="K49" s="212">
        <v>1942</v>
      </c>
      <c r="L49" s="214">
        <v>51672</v>
      </c>
      <c r="M49" s="104"/>
    </row>
    <row r="50" spans="1:13" s="66" customFormat="1" ht="21.95" customHeight="1" x14ac:dyDescent="0.15">
      <c r="A50" s="211" t="s">
        <v>1054</v>
      </c>
      <c r="B50" s="212">
        <v>154167</v>
      </c>
      <c r="C50" s="212">
        <v>7900</v>
      </c>
      <c r="D50" s="212">
        <v>3945</v>
      </c>
      <c r="E50" s="212">
        <v>13018</v>
      </c>
      <c r="F50" s="212">
        <v>16875</v>
      </c>
      <c r="G50" s="212">
        <v>8960</v>
      </c>
      <c r="H50" s="212">
        <v>9107</v>
      </c>
      <c r="I50" s="212">
        <v>4406</v>
      </c>
      <c r="J50" s="212">
        <v>34821</v>
      </c>
      <c r="K50" s="212">
        <v>2030</v>
      </c>
      <c r="L50" s="214">
        <v>53105</v>
      </c>
      <c r="M50" s="104"/>
    </row>
    <row r="51" spans="1:13" s="66" customFormat="1" ht="21.95" customHeight="1" x14ac:dyDescent="0.15">
      <c r="A51" s="211" t="s">
        <v>912</v>
      </c>
      <c r="B51" s="212">
        <v>151530</v>
      </c>
      <c r="C51" s="212">
        <v>7916</v>
      </c>
      <c r="D51" s="212">
        <v>3865</v>
      </c>
      <c r="E51" s="212">
        <v>12722</v>
      </c>
      <c r="F51" s="212">
        <v>16494</v>
      </c>
      <c r="G51" s="212">
        <v>8709</v>
      </c>
      <c r="H51" s="212">
        <v>8788</v>
      </c>
      <c r="I51" s="212">
        <v>4384</v>
      </c>
      <c r="J51" s="212">
        <v>35116</v>
      </c>
      <c r="K51" s="212">
        <v>2035</v>
      </c>
      <c r="L51" s="214">
        <v>51501</v>
      </c>
      <c r="M51" s="104"/>
    </row>
    <row r="52" spans="1:13" ht="21.95" customHeight="1" thickBot="1" x14ac:dyDescent="0.2">
      <c r="A52" s="218" t="s">
        <v>315</v>
      </c>
      <c r="B52" s="375">
        <v>145431</v>
      </c>
      <c r="C52" s="375">
        <v>7391</v>
      </c>
      <c r="D52" s="375">
        <v>3533</v>
      </c>
      <c r="E52" s="375">
        <v>12406</v>
      </c>
      <c r="F52" s="375">
        <v>15144</v>
      </c>
      <c r="G52" s="375">
        <v>8263</v>
      </c>
      <c r="H52" s="375">
        <v>8402</v>
      </c>
      <c r="I52" s="375">
        <v>4352</v>
      </c>
      <c r="J52" s="375">
        <v>34971</v>
      </c>
      <c r="K52" s="375">
        <v>1935</v>
      </c>
      <c r="L52" s="386">
        <v>49034</v>
      </c>
      <c r="M52" s="104"/>
    </row>
    <row r="53" spans="1:13" ht="18" customHeight="1" x14ac:dyDescent="0.15">
      <c r="A53" s="238"/>
      <c r="B53" s="519"/>
      <c r="C53" s="519"/>
      <c r="D53" s="519"/>
      <c r="E53" s="519"/>
      <c r="F53" s="519"/>
      <c r="G53" s="387" t="s">
        <v>697</v>
      </c>
      <c r="H53" s="387"/>
      <c r="I53" s="387"/>
      <c r="J53" s="387"/>
      <c r="K53" s="387"/>
      <c r="L53" s="387"/>
      <c r="M53" s="102"/>
    </row>
    <row r="54" spans="1:13" ht="22.5" customHeight="1" x14ac:dyDescent="0.15">
      <c r="A54" s="459" t="s">
        <v>1068</v>
      </c>
      <c r="B54" s="459"/>
      <c r="C54" s="459"/>
      <c r="D54" s="459"/>
      <c r="E54" s="440"/>
      <c r="F54" s="440"/>
      <c r="M54" s="102"/>
    </row>
    <row r="55" spans="1:13" ht="7.5" customHeight="1" thickBot="1" x14ac:dyDescent="0.2">
      <c r="M55" s="102"/>
    </row>
    <row r="56" spans="1:13" ht="14.25" customHeight="1" x14ac:dyDescent="0.15">
      <c r="A56" s="516" t="s">
        <v>888</v>
      </c>
      <c r="B56" s="517" t="s">
        <v>889</v>
      </c>
      <c r="C56" s="517" t="s">
        <v>890</v>
      </c>
      <c r="D56" s="517" t="s">
        <v>891</v>
      </c>
      <c r="E56" s="517" t="s">
        <v>892</v>
      </c>
      <c r="F56" s="517" t="s">
        <v>893</v>
      </c>
      <c r="G56" s="517" t="s">
        <v>894</v>
      </c>
      <c r="H56" s="517" t="s">
        <v>895</v>
      </c>
      <c r="I56" s="517" t="s">
        <v>896</v>
      </c>
      <c r="J56" s="517" t="s">
        <v>897</v>
      </c>
      <c r="K56" s="517" t="s">
        <v>898</v>
      </c>
      <c r="L56" s="518" t="s">
        <v>899</v>
      </c>
      <c r="M56" s="103"/>
    </row>
    <row r="57" spans="1:13" ht="7.5" customHeight="1" x14ac:dyDescent="0.15">
      <c r="A57" s="199"/>
      <c r="B57" s="180" t="s">
        <v>900</v>
      </c>
      <c r="C57" s="180" t="s">
        <v>324</v>
      </c>
      <c r="D57" s="180" t="s">
        <v>324</v>
      </c>
      <c r="E57" s="180" t="s">
        <v>324</v>
      </c>
      <c r="F57" s="180" t="s">
        <v>324</v>
      </c>
      <c r="G57" s="180" t="s">
        <v>324</v>
      </c>
      <c r="H57" s="180" t="s">
        <v>324</v>
      </c>
      <c r="I57" s="180" t="s">
        <v>324</v>
      </c>
      <c r="J57" s="180" t="s">
        <v>324</v>
      </c>
      <c r="K57" s="180" t="s">
        <v>324</v>
      </c>
      <c r="L57" s="181" t="s">
        <v>324</v>
      </c>
      <c r="M57" s="103"/>
    </row>
    <row r="58" spans="1:13" s="4" customFormat="1" ht="22.5" hidden="1" customHeight="1" outlineLevel="1" x14ac:dyDescent="0.15">
      <c r="A58" s="201" t="s">
        <v>325</v>
      </c>
      <c r="B58" s="202">
        <v>53935</v>
      </c>
      <c r="C58" s="202">
        <v>1786</v>
      </c>
      <c r="D58" s="202">
        <v>1204</v>
      </c>
      <c r="E58" s="202">
        <v>3102</v>
      </c>
      <c r="F58" s="202">
        <v>2436</v>
      </c>
      <c r="G58" s="202">
        <v>3537</v>
      </c>
      <c r="H58" s="202">
        <v>1854</v>
      </c>
      <c r="I58" s="202">
        <v>496</v>
      </c>
      <c r="J58" s="202">
        <v>2844</v>
      </c>
      <c r="K58" s="202">
        <v>462</v>
      </c>
      <c r="L58" s="203">
        <v>36214</v>
      </c>
      <c r="M58" s="105"/>
    </row>
    <row r="59" spans="1:13" s="4" customFormat="1" ht="22.5" hidden="1" customHeight="1" outlineLevel="1" x14ac:dyDescent="0.15">
      <c r="A59" s="207" t="s">
        <v>299</v>
      </c>
      <c r="B59" s="208">
        <v>54348</v>
      </c>
      <c r="C59" s="208">
        <v>1490</v>
      </c>
      <c r="D59" s="208">
        <v>1213</v>
      </c>
      <c r="E59" s="208">
        <v>2490</v>
      </c>
      <c r="F59" s="208">
        <v>2552</v>
      </c>
      <c r="G59" s="208">
        <v>4348</v>
      </c>
      <c r="H59" s="208">
        <v>1818</v>
      </c>
      <c r="I59" s="208">
        <v>485</v>
      </c>
      <c r="J59" s="208">
        <v>4837</v>
      </c>
      <c r="K59" s="208">
        <v>496</v>
      </c>
      <c r="L59" s="209">
        <v>34619</v>
      </c>
      <c r="M59" s="105"/>
    </row>
    <row r="60" spans="1:13" s="4" customFormat="1" ht="22.5" hidden="1" customHeight="1" outlineLevel="1" x14ac:dyDescent="0.15">
      <c r="A60" s="207" t="s">
        <v>300</v>
      </c>
      <c r="B60" s="208">
        <v>58412</v>
      </c>
      <c r="C60" s="208">
        <v>1414</v>
      </c>
      <c r="D60" s="208">
        <v>1132</v>
      </c>
      <c r="E60" s="208">
        <v>2565</v>
      </c>
      <c r="F60" s="208">
        <v>2606</v>
      </c>
      <c r="G60" s="208">
        <v>4255</v>
      </c>
      <c r="H60" s="208">
        <v>2476</v>
      </c>
      <c r="I60" s="208">
        <v>571</v>
      </c>
      <c r="J60" s="208">
        <v>5861</v>
      </c>
      <c r="K60" s="208">
        <v>507</v>
      </c>
      <c r="L60" s="209">
        <v>37025</v>
      </c>
      <c r="M60" s="105"/>
    </row>
    <row r="61" spans="1:13" s="4" customFormat="1" ht="22.5" hidden="1" customHeight="1" outlineLevel="1" x14ac:dyDescent="0.15">
      <c r="A61" s="207" t="s">
        <v>301</v>
      </c>
      <c r="B61" s="208">
        <v>64926</v>
      </c>
      <c r="C61" s="208">
        <v>1228</v>
      </c>
      <c r="D61" s="208">
        <v>1040</v>
      </c>
      <c r="E61" s="208">
        <v>2445</v>
      </c>
      <c r="F61" s="208">
        <v>2982</v>
      </c>
      <c r="G61" s="208">
        <v>5172</v>
      </c>
      <c r="H61" s="208">
        <v>3355</v>
      </c>
      <c r="I61" s="208">
        <v>618</v>
      </c>
      <c r="J61" s="208">
        <v>6915</v>
      </c>
      <c r="K61" s="208">
        <v>444</v>
      </c>
      <c r="L61" s="209">
        <v>40727</v>
      </c>
      <c r="M61" s="105"/>
    </row>
    <row r="62" spans="1:13" s="4" customFormat="1" ht="22.5" hidden="1" customHeight="1" outlineLevel="1" x14ac:dyDescent="0.15">
      <c r="A62" s="207" t="s">
        <v>302</v>
      </c>
      <c r="B62" s="208">
        <v>101116</v>
      </c>
      <c r="C62" s="208">
        <v>1795</v>
      </c>
      <c r="D62" s="208">
        <v>1813</v>
      </c>
      <c r="E62" s="208">
        <v>3828</v>
      </c>
      <c r="F62" s="208">
        <v>5025</v>
      </c>
      <c r="G62" s="208">
        <v>8463</v>
      </c>
      <c r="H62" s="208">
        <v>5779</v>
      </c>
      <c r="I62" s="208">
        <v>1054</v>
      </c>
      <c r="J62" s="208">
        <v>10542</v>
      </c>
      <c r="K62" s="208">
        <v>698</v>
      </c>
      <c r="L62" s="209">
        <v>62119</v>
      </c>
      <c r="M62" s="105"/>
    </row>
    <row r="63" spans="1:13" s="4" customFormat="1" ht="22.5" hidden="1" customHeight="1" outlineLevel="1" x14ac:dyDescent="0.15">
      <c r="A63" s="207" t="s">
        <v>303</v>
      </c>
      <c r="B63" s="208">
        <v>97225</v>
      </c>
      <c r="C63" s="208">
        <v>2345</v>
      </c>
      <c r="D63" s="208">
        <v>1793</v>
      </c>
      <c r="E63" s="208">
        <v>3281</v>
      </c>
      <c r="F63" s="208">
        <v>5025</v>
      </c>
      <c r="G63" s="208">
        <v>7218</v>
      </c>
      <c r="H63" s="208">
        <v>6346</v>
      </c>
      <c r="I63" s="208">
        <v>983</v>
      </c>
      <c r="J63" s="208">
        <v>11997</v>
      </c>
      <c r="K63" s="208">
        <v>850</v>
      </c>
      <c r="L63" s="209">
        <v>57387</v>
      </c>
      <c r="M63" s="105"/>
    </row>
    <row r="64" spans="1:13" s="4" customFormat="1" ht="22.5" hidden="1" customHeight="1" outlineLevel="1" x14ac:dyDescent="0.15">
      <c r="A64" s="207" t="s">
        <v>304</v>
      </c>
      <c r="B64" s="208">
        <v>97523</v>
      </c>
      <c r="C64" s="208">
        <v>3394</v>
      </c>
      <c r="D64" s="208">
        <v>1886</v>
      </c>
      <c r="E64" s="208">
        <v>3188</v>
      </c>
      <c r="F64" s="208">
        <v>5193</v>
      </c>
      <c r="G64" s="208">
        <v>7049</v>
      </c>
      <c r="H64" s="208">
        <v>7062</v>
      </c>
      <c r="I64" s="208">
        <v>1163</v>
      </c>
      <c r="J64" s="208">
        <v>13261</v>
      </c>
      <c r="K64" s="208">
        <v>1007</v>
      </c>
      <c r="L64" s="209">
        <v>54320</v>
      </c>
      <c r="M64" s="105"/>
    </row>
    <row r="65" spans="1:13" s="4" customFormat="1" ht="22.5" hidden="1" customHeight="1" outlineLevel="1" x14ac:dyDescent="0.15">
      <c r="A65" s="207" t="s">
        <v>305</v>
      </c>
      <c r="B65" s="208">
        <v>114325</v>
      </c>
      <c r="C65" s="208">
        <v>5483</v>
      </c>
      <c r="D65" s="208">
        <v>2084</v>
      </c>
      <c r="E65" s="208">
        <v>3399</v>
      </c>
      <c r="F65" s="208">
        <v>4706</v>
      </c>
      <c r="G65" s="208">
        <v>8557</v>
      </c>
      <c r="H65" s="208">
        <v>8773</v>
      </c>
      <c r="I65" s="208">
        <v>1320</v>
      </c>
      <c r="J65" s="208">
        <v>15699</v>
      </c>
      <c r="K65" s="208">
        <v>1073</v>
      </c>
      <c r="L65" s="209">
        <v>63231</v>
      </c>
      <c r="M65" s="105"/>
    </row>
    <row r="66" spans="1:13" s="4" customFormat="1" ht="22.5" hidden="1" customHeight="1" outlineLevel="1" x14ac:dyDescent="0.15">
      <c r="A66" s="207" t="s">
        <v>306</v>
      </c>
      <c r="B66" s="208">
        <v>114866</v>
      </c>
      <c r="C66" s="208">
        <v>5863</v>
      </c>
      <c r="D66" s="208">
        <v>1896</v>
      </c>
      <c r="E66" s="208">
        <v>3208</v>
      </c>
      <c r="F66" s="208">
        <v>4732</v>
      </c>
      <c r="G66" s="208">
        <v>7840</v>
      </c>
      <c r="H66" s="208">
        <v>9520</v>
      </c>
      <c r="I66" s="208">
        <v>1082</v>
      </c>
      <c r="J66" s="208">
        <v>17032</v>
      </c>
      <c r="K66" s="208">
        <v>986</v>
      </c>
      <c r="L66" s="209">
        <v>62707</v>
      </c>
      <c r="M66" s="105"/>
    </row>
    <row r="67" spans="1:13" s="4" customFormat="1" ht="22.5" hidden="1" customHeight="1" outlineLevel="1" x14ac:dyDescent="0.15">
      <c r="A67" s="207" t="s">
        <v>307</v>
      </c>
      <c r="B67" s="208">
        <v>116137</v>
      </c>
      <c r="C67" s="208">
        <v>6640</v>
      </c>
      <c r="D67" s="208">
        <v>1985</v>
      </c>
      <c r="E67" s="208">
        <v>2858</v>
      </c>
      <c r="F67" s="208">
        <v>4061</v>
      </c>
      <c r="G67" s="208">
        <v>7233</v>
      </c>
      <c r="H67" s="208">
        <v>8278</v>
      </c>
      <c r="I67" s="208">
        <v>1017</v>
      </c>
      <c r="J67" s="208">
        <v>16249</v>
      </c>
      <c r="K67" s="208">
        <v>934</v>
      </c>
      <c r="L67" s="209">
        <v>66882</v>
      </c>
      <c r="M67" s="105"/>
    </row>
    <row r="68" spans="1:13" s="4" customFormat="1" ht="22.5" hidden="1" customHeight="1" outlineLevel="1" x14ac:dyDescent="0.15">
      <c r="A68" s="207" t="s">
        <v>308</v>
      </c>
      <c r="B68" s="208">
        <v>119952</v>
      </c>
      <c r="C68" s="208">
        <v>7974</v>
      </c>
      <c r="D68" s="208">
        <v>1987</v>
      </c>
      <c r="E68" s="208">
        <v>3024</v>
      </c>
      <c r="F68" s="208">
        <v>4038</v>
      </c>
      <c r="G68" s="208">
        <v>6267</v>
      </c>
      <c r="H68" s="208">
        <v>8989</v>
      </c>
      <c r="I68" s="208">
        <v>1091</v>
      </c>
      <c r="J68" s="208">
        <v>15499</v>
      </c>
      <c r="K68" s="208">
        <v>907</v>
      </c>
      <c r="L68" s="209">
        <v>70176</v>
      </c>
      <c r="M68" s="105"/>
    </row>
    <row r="69" spans="1:13" s="4" customFormat="1" ht="22.5" hidden="1" customHeight="1" outlineLevel="1" x14ac:dyDescent="0.15">
      <c r="A69" s="207" t="s">
        <v>309</v>
      </c>
      <c r="B69" s="208">
        <v>123228</v>
      </c>
      <c r="C69" s="208">
        <v>7547</v>
      </c>
      <c r="D69" s="208">
        <v>2015</v>
      </c>
      <c r="E69" s="208">
        <v>3165</v>
      </c>
      <c r="F69" s="208">
        <v>3930</v>
      </c>
      <c r="G69" s="208">
        <v>4927</v>
      </c>
      <c r="H69" s="208">
        <v>9982</v>
      </c>
      <c r="I69" s="208">
        <v>1242</v>
      </c>
      <c r="J69" s="208">
        <v>18145</v>
      </c>
      <c r="K69" s="208">
        <v>921</v>
      </c>
      <c r="L69" s="209">
        <v>71354</v>
      </c>
      <c r="M69" s="105"/>
    </row>
    <row r="70" spans="1:13" s="4" customFormat="1" ht="22.5" hidden="1" customHeight="1" outlineLevel="1" x14ac:dyDescent="0.15">
      <c r="A70" s="207" t="s">
        <v>310</v>
      </c>
      <c r="B70" s="208">
        <v>144325</v>
      </c>
      <c r="C70" s="208">
        <v>7751</v>
      </c>
      <c r="D70" s="208">
        <v>2539</v>
      </c>
      <c r="E70" s="208">
        <v>3806</v>
      </c>
      <c r="F70" s="208">
        <v>4952</v>
      </c>
      <c r="G70" s="208">
        <v>5780</v>
      </c>
      <c r="H70" s="208">
        <v>9995</v>
      </c>
      <c r="I70" s="208">
        <v>1281</v>
      </c>
      <c r="J70" s="208">
        <v>22999</v>
      </c>
      <c r="K70" s="208">
        <v>1194</v>
      </c>
      <c r="L70" s="209">
        <v>84028</v>
      </c>
      <c r="M70" s="105"/>
    </row>
    <row r="71" spans="1:13" s="4" customFormat="1" ht="22.5" hidden="1" customHeight="1" outlineLevel="1" x14ac:dyDescent="0.15">
      <c r="A71" s="207" t="s">
        <v>311</v>
      </c>
      <c r="B71" s="208">
        <v>152092</v>
      </c>
      <c r="C71" s="208">
        <v>7335</v>
      </c>
      <c r="D71" s="208">
        <v>2609</v>
      </c>
      <c r="E71" s="208">
        <v>4595</v>
      </c>
      <c r="F71" s="208">
        <v>5374</v>
      </c>
      <c r="G71" s="208">
        <v>6416</v>
      </c>
      <c r="H71" s="208">
        <v>11372</v>
      </c>
      <c r="I71" s="208">
        <v>1390</v>
      </c>
      <c r="J71" s="208">
        <v>22031</v>
      </c>
      <c r="K71" s="208">
        <v>1245</v>
      </c>
      <c r="L71" s="209">
        <v>89725</v>
      </c>
      <c r="M71" s="105"/>
    </row>
    <row r="72" spans="1:13" s="4" customFormat="1" ht="22.5" hidden="1" customHeight="1" outlineLevel="1" x14ac:dyDescent="0.15">
      <c r="A72" s="207" t="s">
        <v>312</v>
      </c>
      <c r="B72" s="208">
        <v>147165</v>
      </c>
      <c r="C72" s="208">
        <v>7413</v>
      </c>
      <c r="D72" s="208">
        <v>2121</v>
      </c>
      <c r="E72" s="208">
        <v>5081</v>
      </c>
      <c r="F72" s="208">
        <v>5206</v>
      </c>
      <c r="G72" s="208">
        <v>6147</v>
      </c>
      <c r="H72" s="208">
        <v>10641</v>
      </c>
      <c r="I72" s="208">
        <v>1319</v>
      </c>
      <c r="J72" s="208">
        <v>26341</v>
      </c>
      <c r="K72" s="208">
        <v>1357</v>
      </c>
      <c r="L72" s="209">
        <v>81539</v>
      </c>
      <c r="M72" s="105"/>
    </row>
    <row r="73" spans="1:13" s="4" customFormat="1" ht="22.5" hidden="1" customHeight="1" outlineLevel="1" x14ac:dyDescent="0.15">
      <c r="A73" s="207" t="s">
        <v>313</v>
      </c>
      <c r="B73" s="208">
        <v>146035</v>
      </c>
      <c r="C73" s="208">
        <v>6841</v>
      </c>
      <c r="D73" s="208">
        <v>2139</v>
      </c>
      <c r="E73" s="208">
        <v>5091</v>
      </c>
      <c r="F73" s="208">
        <v>5850</v>
      </c>
      <c r="G73" s="208">
        <v>7352</v>
      </c>
      <c r="H73" s="208">
        <v>11768</v>
      </c>
      <c r="I73" s="208">
        <v>1535</v>
      </c>
      <c r="J73" s="208">
        <v>26081</v>
      </c>
      <c r="K73" s="208">
        <v>1231</v>
      </c>
      <c r="L73" s="209">
        <v>78147</v>
      </c>
      <c r="M73" s="105"/>
    </row>
    <row r="74" spans="1:13" s="4" customFormat="1" ht="22.5" hidden="1" customHeight="1" outlineLevel="1" x14ac:dyDescent="0.15">
      <c r="A74" s="207" t="s">
        <v>314</v>
      </c>
      <c r="B74" s="208">
        <v>150007</v>
      </c>
      <c r="C74" s="208">
        <v>6111</v>
      </c>
      <c r="D74" s="208">
        <v>2077</v>
      </c>
      <c r="E74" s="208">
        <v>5032</v>
      </c>
      <c r="F74" s="208">
        <v>6164</v>
      </c>
      <c r="G74" s="208">
        <v>7246</v>
      </c>
      <c r="H74" s="208">
        <v>12640</v>
      </c>
      <c r="I74" s="208">
        <v>1719</v>
      </c>
      <c r="J74" s="208">
        <v>34169</v>
      </c>
      <c r="K74" s="208">
        <v>1319</v>
      </c>
      <c r="L74" s="209">
        <v>73530</v>
      </c>
      <c r="M74" s="105"/>
    </row>
    <row r="75" spans="1:13" s="4" customFormat="1" ht="22.5" hidden="1" customHeight="1" outlineLevel="1" x14ac:dyDescent="0.15">
      <c r="A75" s="207" t="s">
        <v>315</v>
      </c>
      <c r="B75" s="208">
        <v>148540</v>
      </c>
      <c r="C75" s="208">
        <v>4773</v>
      </c>
      <c r="D75" s="208">
        <v>2118</v>
      </c>
      <c r="E75" s="208">
        <v>5373</v>
      </c>
      <c r="F75" s="208">
        <v>6360</v>
      </c>
      <c r="G75" s="208">
        <v>8287</v>
      </c>
      <c r="H75" s="208">
        <v>12711</v>
      </c>
      <c r="I75" s="208">
        <v>1899</v>
      </c>
      <c r="J75" s="208">
        <v>42533</v>
      </c>
      <c r="K75" s="208">
        <v>1259</v>
      </c>
      <c r="L75" s="209">
        <v>63227</v>
      </c>
      <c r="M75" s="105"/>
    </row>
    <row r="76" spans="1:13" s="4" customFormat="1" ht="22.5" hidden="1" customHeight="1" outlineLevel="1" x14ac:dyDescent="0.15">
      <c r="A76" s="207" t="s">
        <v>316</v>
      </c>
      <c r="B76" s="208">
        <v>141107</v>
      </c>
      <c r="C76" s="208">
        <v>5490</v>
      </c>
      <c r="D76" s="208">
        <v>2330</v>
      </c>
      <c r="E76" s="208">
        <v>4750</v>
      </c>
      <c r="F76" s="208">
        <v>6488</v>
      </c>
      <c r="G76" s="208">
        <v>7286</v>
      </c>
      <c r="H76" s="208">
        <v>12189</v>
      </c>
      <c r="I76" s="208">
        <v>1922</v>
      </c>
      <c r="J76" s="208">
        <v>42378</v>
      </c>
      <c r="K76" s="208">
        <v>1235</v>
      </c>
      <c r="L76" s="209">
        <v>57039</v>
      </c>
      <c r="M76" s="105"/>
    </row>
    <row r="77" spans="1:13" s="4" customFormat="1" ht="22.5" hidden="1" customHeight="1" outlineLevel="1" x14ac:dyDescent="0.15">
      <c r="A77" s="207" t="s">
        <v>317</v>
      </c>
      <c r="B77" s="208">
        <v>143578</v>
      </c>
      <c r="C77" s="208">
        <v>6237</v>
      </c>
      <c r="D77" s="208">
        <v>2542</v>
      </c>
      <c r="E77" s="208">
        <v>5209</v>
      </c>
      <c r="F77" s="208">
        <v>6619</v>
      </c>
      <c r="G77" s="208">
        <v>7294</v>
      </c>
      <c r="H77" s="208">
        <v>12485</v>
      </c>
      <c r="I77" s="208">
        <v>2326</v>
      </c>
      <c r="J77" s="208">
        <v>39633</v>
      </c>
      <c r="K77" s="208">
        <v>1286</v>
      </c>
      <c r="L77" s="209">
        <v>59947</v>
      </c>
      <c r="M77" s="105"/>
    </row>
    <row r="78" spans="1:13" s="4" customFormat="1" ht="22.5" hidden="1" customHeight="1" outlineLevel="1" x14ac:dyDescent="0.15">
      <c r="A78" s="207" t="s">
        <v>318</v>
      </c>
      <c r="B78" s="208">
        <v>142735</v>
      </c>
      <c r="C78" s="208">
        <v>7222</v>
      </c>
      <c r="D78" s="208">
        <v>2558</v>
      </c>
      <c r="E78" s="208">
        <v>5959</v>
      </c>
      <c r="F78" s="208">
        <v>7117</v>
      </c>
      <c r="G78" s="208">
        <v>8310</v>
      </c>
      <c r="H78" s="208">
        <v>12802</v>
      </c>
      <c r="I78" s="208">
        <v>2465</v>
      </c>
      <c r="J78" s="208">
        <v>38831</v>
      </c>
      <c r="K78" s="208">
        <v>1176</v>
      </c>
      <c r="L78" s="209">
        <v>56295</v>
      </c>
      <c r="M78" s="105"/>
    </row>
    <row r="79" spans="1:13" s="4" customFormat="1" ht="22.5" hidden="1" customHeight="1" outlineLevel="1" x14ac:dyDescent="0.15">
      <c r="A79" s="207" t="s">
        <v>319</v>
      </c>
      <c r="B79" s="208">
        <v>134566</v>
      </c>
      <c r="C79" s="208">
        <v>7248</v>
      </c>
      <c r="D79" s="208">
        <v>2508</v>
      </c>
      <c r="E79" s="208">
        <v>5810</v>
      </c>
      <c r="F79" s="208">
        <v>6409</v>
      </c>
      <c r="G79" s="208">
        <v>7763</v>
      </c>
      <c r="H79" s="208">
        <v>12288</v>
      </c>
      <c r="I79" s="208">
        <v>2429</v>
      </c>
      <c r="J79" s="208">
        <v>36375</v>
      </c>
      <c r="K79" s="208">
        <v>1040</v>
      </c>
      <c r="L79" s="209">
        <v>52696</v>
      </c>
      <c r="M79" s="105"/>
    </row>
    <row r="80" spans="1:13" s="4" customFormat="1" ht="22.5" hidden="1" customHeight="1" outlineLevel="1" x14ac:dyDescent="0.15">
      <c r="A80" s="201" t="s">
        <v>901</v>
      </c>
      <c r="B80" s="202">
        <v>136047</v>
      </c>
      <c r="C80" s="202">
        <v>7043</v>
      </c>
      <c r="D80" s="202">
        <v>2510</v>
      </c>
      <c r="E80" s="202">
        <v>5778</v>
      </c>
      <c r="F80" s="202">
        <v>6391</v>
      </c>
      <c r="G80" s="202">
        <v>6705</v>
      </c>
      <c r="H80" s="202">
        <v>11646</v>
      </c>
      <c r="I80" s="202">
        <v>2687</v>
      </c>
      <c r="J80" s="202">
        <v>39429</v>
      </c>
      <c r="K80" s="202">
        <v>1056</v>
      </c>
      <c r="L80" s="203">
        <v>52802</v>
      </c>
      <c r="M80" s="105"/>
    </row>
    <row r="81" spans="1:13" s="4" customFormat="1" ht="22.5" hidden="1" customHeight="1" outlineLevel="1" x14ac:dyDescent="0.15">
      <c r="A81" s="207" t="s">
        <v>320</v>
      </c>
      <c r="B81" s="208">
        <v>146314</v>
      </c>
      <c r="C81" s="208">
        <v>8104</v>
      </c>
      <c r="D81" s="208">
        <v>2882</v>
      </c>
      <c r="E81" s="208">
        <v>6010</v>
      </c>
      <c r="F81" s="208">
        <v>7096</v>
      </c>
      <c r="G81" s="208">
        <v>7173</v>
      </c>
      <c r="H81" s="208">
        <v>12604</v>
      </c>
      <c r="I81" s="208">
        <v>2550</v>
      </c>
      <c r="J81" s="208">
        <v>44681</v>
      </c>
      <c r="K81" s="208">
        <v>950</v>
      </c>
      <c r="L81" s="209">
        <v>54264</v>
      </c>
      <c r="M81" s="105"/>
    </row>
    <row r="82" spans="1:13" s="4" customFormat="1" ht="22.5" hidden="1" customHeight="1" outlineLevel="1" x14ac:dyDescent="0.15">
      <c r="A82" s="207" t="s">
        <v>321</v>
      </c>
      <c r="B82" s="208">
        <v>144655</v>
      </c>
      <c r="C82" s="208">
        <v>9360</v>
      </c>
      <c r="D82" s="208">
        <v>3099</v>
      </c>
      <c r="E82" s="208">
        <v>6160</v>
      </c>
      <c r="F82" s="208">
        <v>6849</v>
      </c>
      <c r="G82" s="208">
        <v>6931</v>
      </c>
      <c r="H82" s="208">
        <v>12534</v>
      </c>
      <c r="I82" s="208">
        <v>2740</v>
      </c>
      <c r="J82" s="208">
        <v>43882</v>
      </c>
      <c r="K82" s="208">
        <v>1091</v>
      </c>
      <c r="L82" s="209">
        <v>52009</v>
      </c>
      <c r="M82" s="105"/>
    </row>
    <row r="83" spans="1:13" s="4" customFormat="1" ht="22.5" hidden="1" customHeight="1" outlineLevel="1" x14ac:dyDescent="0.15">
      <c r="A83" s="207" t="s">
        <v>322</v>
      </c>
      <c r="B83" s="208">
        <v>149676</v>
      </c>
      <c r="C83" s="208">
        <v>9772</v>
      </c>
      <c r="D83" s="208">
        <v>2971</v>
      </c>
      <c r="E83" s="208">
        <v>5780</v>
      </c>
      <c r="F83" s="208">
        <v>7269</v>
      </c>
      <c r="G83" s="208">
        <v>7364</v>
      </c>
      <c r="H83" s="208">
        <v>13030</v>
      </c>
      <c r="I83" s="208">
        <v>3011</v>
      </c>
      <c r="J83" s="208">
        <v>46320</v>
      </c>
      <c r="K83" s="208">
        <v>1113</v>
      </c>
      <c r="L83" s="209">
        <v>53046</v>
      </c>
      <c r="M83" s="105"/>
    </row>
    <row r="84" spans="1:13" s="4" customFormat="1" ht="22.5" hidden="1" customHeight="1" outlineLevel="1" x14ac:dyDescent="0.15">
      <c r="A84" s="211" t="s">
        <v>323</v>
      </c>
      <c r="B84" s="212">
        <v>136632</v>
      </c>
      <c r="C84" s="212">
        <v>8805</v>
      </c>
      <c r="D84" s="212">
        <v>2885</v>
      </c>
      <c r="E84" s="212">
        <v>5666</v>
      </c>
      <c r="F84" s="212">
        <v>6985</v>
      </c>
      <c r="G84" s="212">
        <v>6114</v>
      </c>
      <c r="H84" s="212">
        <v>12734</v>
      </c>
      <c r="I84" s="212">
        <v>2883</v>
      </c>
      <c r="J84" s="212">
        <v>39240</v>
      </c>
      <c r="K84" s="212">
        <v>1118</v>
      </c>
      <c r="L84" s="214">
        <v>50202</v>
      </c>
      <c r="M84" s="105"/>
    </row>
    <row r="85" spans="1:13" s="4" customFormat="1" ht="15" hidden="1" customHeight="1" outlineLevel="1" x14ac:dyDescent="0.15">
      <c r="A85" s="201" t="s">
        <v>902</v>
      </c>
      <c r="B85" s="202">
        <v>130935</v>
      </c>
      <c r="C85" s="202">
        <v>8429</v>
      </c>
      <c r="D85" s="202">
        <v>2980</v>
      </c>
      <c r="E85" s="202">
        <v>5259</v>
      </c>
      <c r="F85" s="202">
        <v>6773</v>
      </c>
      <c r="G85" s="202">
        <v>6079</v>
      </c>
      <c r="H85" s="202">
        <v>12463</v>
      </c>
      <c r="I85" s="202">
        <v>2730</v>
      </c>
      <c r="J85" s="202">
        <v>38176</v>
      </c>
      <c r="K85" s="202">
        <v>1142</v>
      </c>
      <c r="L85" s="203">
        <v>46904</v>
      </c>
      <c r="M85" s="105"/>
    </row>
    <row r="86" spans="1:13" s="4" customFormat="1" ht="21.95" hidden="1" customHeight="1" outlineLevel="1" x14ac:dyDescent="0.15">
      <c r="A86" s="207" t="s">
        <v>903</v>
      </c>
      <c r="B86" s="208">
        <v>145541</v>
      </c>
      <c r="C86" s="208">
        <v>9325</v>
      </c>
      <c r="D86" s="208">
        <v>3517</v>
      </c>
      <c r="E86" s="208">
        <v>5245</v>
      </c>
      <c r="F86" s="208">
        <v>7452</v>
      </c>
      <c r="G86" s="208">
        <v>6382</v>
      </c>
      <c r="H86" s="208">
        <v>13597</v>
      </c>
      <c r="I86" s="208">
        <v>2630</v>
      </c>
      <c r="J86" s="208">
        <v>43146</v>
      </c>
      <c r="K86" s="208">
        <v>1358</v>
      </c>
      <c r="L86" s="209">
        <v>52889</v>
      </c>
      <c r="M86" s="105"/>
    </row>
    <row r="87" spans="1:13" s="4" customFormat="1" ht="21.95" hidden="1" customHeight="1" outlineLevel="1" x14ac:dyDescent="0.15">
      <c r="A87" s="207" t="s">
        <v>904</v>
      </c>
      <c r="B87" s="208">
        <v>147435</v>
      </c>
      <c r="C87" s="208">
        <v>9774</v>
      </c>
      <c r="D87" s="208">
        <v>3100</v>
      </c>
      <c r="E87" s="208">
        <v>4823</v>
      </c>
      <c r="F87" s="208">
        <v>6974</v>
      </c>
      <c r="G87" s="208">
        <v>5837</v>
      </c>
      <c r="H87" s="208">
        <v>14523</v>
      </c>
      <c r="I87" s="208">
        <v>2500</v>
      </c>
      <c r="J87" s="208">
        <v>42625</v>
      </c>
      <c r="K87" s="208">
        <v>1525</v>
      </c>
      <c r="L87" s="209">
        <v>55754</v>
      </c>
      <c r="M87" s="105"/>
    </row>
    <row r="88" spans="1:13" s="4" customFormat="1" ht="21.95" hidden="1" customHeight="1" outlineLevel="1" x14ac:dyDescent="0.15">
      <c r="A88" s="207" t="s">
        <v>905</v>
      </c>
      <c r="B88" s="208">
        <v>145018</v>
      </c>
      <c r="C88" s="208">
        <v>9516</v>
      </c>
      <c r="D88" s="208">
        <v>2942</v>
      </c>
      <c r="E88" s="208">
        <v>4922</v>
      </c>
      <c r="F88" s="208">
        <v>6477</v>
      </c>
      <c r="G88" s="208">
        <v>6193</v>
      </c>
      <c r="H88" s="208">
        <v>13983</v>
      </c>
      <c r="I88" s="208">
        <v>2536</v>
      </c>
      <c r="J88" s="208">
        <v>43076</v>
      </c>
      <c r="K88" s="208">
        <v>1188</v>
      </c>
      <c r="L88" s="209">
        <v>54185</v>
      </c>
      <c r="M88" s="105"/>
    </row>
    <row r="89" spans="1:13" s="4" customFormat="1" ht="21.95" hidden="1" customHeight="1" outlineLevel="1" x14ac:dyDescent="0.15">
      <c r="A89" s="211" t="s">
        <v>906</v>
      </c>
      <c r="B89" s="212">
        <v>152001</v>
      </c>
      <c r="C89" s="212">
        <v>9677</v>
      </c>
      <c r="D89" s="212">
        <v>2836</v>
      </c>
      <c r="E89" s="212">
        <v>4964</v>
      </c>
      <c r="F89" s="212">
        <v>6285</v>
      </c>
      <c r="G89" s="212">
        <v>6127</v>
      </c>
      <c r="H89" s="212">
        <v>14301</v>
      </c>
      <c r="I89" s="212">
        <v>2268</v>
      </c>
      <c r="J89" s="212">
        <v>46418</v>
      </c>
      <c r="K89" s="212">
        <v>1112</v>
      </c>
      <c r="L89" s="214">
        <v>58013</v>
      </c>
      <c r="M89" s="105"/>
    </row>
    <row r="90" spans="1:13" s="4" customFormat="1" ht="21.95" customHeight="1" collapsed="1" x14ac:dyDescent="0.15">
      <c r="A90" s="201" t="s">
        <v>659</v>
      </c>
      <c r="B90" s="202">
        <v>158715</v>
      </c>
      <c r="C90" s="202">
        <v>9335</v>
      </c>
      <c r="D90" s="202">
        <v>3181</v>
      </c>
      <c r="E90" s="202">
        <v>4679</v>
      </c>
      <c r="F90" s="202">
        <v>6110</v>
      </c>
      <c r="G90" s="202">
        <v>6548</v>
      </c>
      <c r="H90" s="202">
        <v>14874</v>
      </c>
      <c r="I90" s="202">
        <v>2360</v>
      </c>
      <c r="J90" s="202">
        <v>49523</v>
      </c>
      <c r="K90" s="202">
        <v>1143</v>
      </c>
      <c r="L90" s="203">
        <v>60962</v>
      </c>
      <c r="M90" s="105"/>
    </row>
    <row r="91" spans="1:13" s="4" customFormat="1" ht="21.95" customHeight="1" x14ac:dyDescent="0.15">
      <c r="A91" s="207" t="s">
        <v>442</v>
      </c>
      <c r="B91" s="208">
        <v>159783</v>
      </c>
      <c r="C91" s="208">
        <v>9773</v>
      </c>
      <c r="D91" s="208">
        <v>3503</v>
      </c>
      <c r="E91" s="208">
        <v>5232</v>
      </c>
      <c r="F91" s="208">
        <v>6027</v>
      </c>
      <c r="G91" s="208">
        <v>6055</v>
      </c>
      <c r="H91" s="208">
        <v>16053</v>
      </c>
      <c r="I91" s="208">
        <v>2981</v>
      </c>
      <c r="J91" s="208">
        <v>49847</v>
      </c>
      <c r="K91" s="208">
        <v>1075</v>
      </c>
      <c r="L91" s="209">
        <v>59237</v>
      </c>
      <c r="M91" s="105"/>
    </row>
    <row r="92" spans="1:13" s="4" customFormat="1" ht="21.95" customHeight="1" x14ac:dyDescent="0.15">
      <c r="A92" s="207" t="s">
        <v>443</v>
      </c>
      <c r="B92" s="208">
        <v>164144</v>
      </c>
      <c r="C92" s="208">
        <v>10600</v>
      </c>
      <c r="D92" s="208">
        <v>3250</v>
      </c>
      <c r="E92" s="208">
        <v>5182</v>
      </c>
      <c r="F92" s="208">
        <v>6058</v>
      </c>
      <c r="G92" s="208">
        <v>6286</v>
      </c>
      <c r="H92" s="208">
        <v>16134</v>
      </c>
      <c r="I92" s="208">
        <v>2738</v>
      </c>
      <c r="J92" s="208">
        <v>50073</v>
      </c>
      <c r="K92" s="208">
        <v>1206</v>
      </c>
      <c r="L92" s="209">
        <v>62617</v>
      </c>
      <c r="M92" s="105"/>
    </row>
    <row r="93" spans="1:13" s="4" customFormat="1" ht="21.95" customHeight="1" x14ac:dyDescent="0.15">
      <c r="A93" s="207" t="s">
        <v>444</v>
      </c>
      <c r="B93" s="208">
        <v>162119</v>
      </c>
      <c r="C93" s="208">
        <v>10145</v>
      </c>
      <c r="D93" s="208">
        <v>3319</v>
      </c>
      <c r="E93" s="208">
        <v>5589</v>
      </c>
      <c r="F93" s="208">
        <v>5516</v>
      </c>
      <c r="G93" s="208">
        <v>5973</v>
      </c>
      <c r="H93" s="208">
        <v>15610</v>
      </c>
      <c r="I93" s="208">
        <v>2751</v>
      </c>
      <c r="J93" s="208">
        <v>53721</v>
      </c>
      <c r="K93" s="208">
        <v>1278</v>
      </c>
      <c r="L93" s="209">
        <v>58217</v>
      </c>
      <c r="M93" s="105"/>
    </row>
    <row r="94" spans="1:13" s="33" customFormat="1" ht="21.95" customHeight="1" x14ac:dyDescent="0.15">
      <c r="A94" s="207" t="s">
        <v>445</v>
      </c>
      <c r="B94" s="208">
        <v>167227</v>
      </c>
      <c r="C94" s="208">
        <v>9767</v>
      </c>
      <c r="D94" s="208">
        <v>3265</v>
      </c>
      <c r="E94" s="208">
        <v>5333</v>
      </c>
      <c r="F94" s="208">
        <v>5885</v>
      </c>
      <c r="G94" s="208">
        <v>5737</v>
      </c>
      <c r="H94" s="208">
        <v>15763</v>
      </c>
      <c r="I94" s="208">
        <v>2905</v>
      </c>
      <c r="J94" s="208">
        <v>53877</v>
      </c>
      <c r="K94" s="208">
        <v>1169</v>
      </c>
      <c r="L94" s="209">
        <v>63526</v>
      </c>
      <c r="M94" s="105"/>
    </row>
    <row r="95" spans="1:13" s="33" customFormat="1" ht="21.95" customHeight="1" x14ac:dyDescent="0.15">
      <c r="A95" s="207" t="s">
        <v>907</v>
      </c>
      <c r="B95" s="208">
        <v>166408</v>
      </c>
      <c r="C95" s="208">
        <v>10050</v>
      </c>
      <c r="D95" s="208">
        <v>3152</v>
      </c>
      <c r="E95" s="208">
        <v>5812</v>
      </c>
      <c r="F95" s="208">
        <v>5958</v>
      </c>
      <c r="G95" s="208">
        <v>5845</v>
      </c>
      <c r="H95" s="208">
        <v>15107</v>
      </c>
      <c r="I95" s="208">
        <v>2488</v>
      </c>
      <c r="J95" s="208">
        <v>51888</v>
      </c>
      <c r="K95" s="208">
        <v>1073</v>
      </c>
      <c r="L95" s="209">
        <v>65035</v>
      </c>
      <c r="M95" s="105"/>
    </row>
    <row r="96" spans="1:13" s="33" customFormat="1" ht="21.95" customHeight="1" x14ac:dyDescent="0.15">
      <c r="A96" s="207" t="s">
        <v>908</v>
      </c>
      <c r="B96" s="212">
        <v>167191</v>
      </c>
      <c r="C96" s="212">
        <v>9804</v>
      </c>
      <c r="D96" s="212">
        <v>2798</v>
      </c>
      <c r="E96" s="212">
        <v>5664</v>
      </c>
      <c r="F96" s="212">
        <v>5656</v>
      </c>
      <c r="G96" s="212">
        <v>6873</v>
      </c>
      <c r="H96" s="212">
        <v>15518</v>
      </c>
      <c r="I96" s="212">
        <v>2812</v>
      </c>
      <c r="J96" s="212">
        <v>50963</v>
      </c>
      <c r="K96" s="212">
        <v>1074</v>
      </c>
      <c r="L96" s="214">
        <v>66029</v>
      </c>
      <c r="M96" s="105"/>
    </row>
    <row r="97" spans="1:13" s="33" customFormat="1" ht="21.95" customHeight="1" x14ac:dyDescent="0.15">
      <c r="A97" s="207" t="s">
        <v>909</v>
      </c>
      <c r="B97" s="212">
        <v>155034</v>
      </c>
      <c r="C97" s="212">
        <v>9199</v>
      </c>
      <c r="D97" s="212">
        <v>2480</v>
      </c>
      <c r="E97" s="212">
        <v>4739</v>
      </c>
      <c r="F97" s="212">
        <v>5144</v>
      </c>
      <c r="G97" s="212">
        <v>6128</v>
      </c>
      <c r="H97" s="212">
        <v>14922</v>
      </c>
      <c r="I97" s="212">
        <v>2506</v>
      </c>
      <c r="J97" s="212">
        <v>49754</v>
      </c>
      <c r="K97" s="212">
        <v>892</v>
      </c>
      <c r="L97" s="214">
        <v>59270</v>
      </c>
      <c r="M97" s="105"/>
    </row>
    <row r="98" spans="1:13" s="33" customFormat="1" ht="21.95" customHeight="1" x14ac:dyDescent="0.15">
      <c r="A98" s="207" t="s">
        <v>910</v>
      </c>
      <c r="B98" s="212">
        <v>151820</v>
      </c>
      <c r="C98" s="212">
        <v>9882</v>
      </c>
      <c r="D98" s="212">
        <v>2736</v>
      </c>
      <c r="E98" s="212">
        <v>5339</v>
      </c>
      <c r="F98" s="212">
        <v>4901</v>
      </c>
      <c r="G98" s="212">
        <v>6387</v>
      </c>
      <c r="H98" s="212">
        <v>14290</v>
      </c>
      <c r="I98" s="212">
        <v>2914</v>
      </c>
      <c r="J98" s="212">
        <v>46469</v>
      </c>
      <c r="K98" s="212">
        <v>993</v>
      </c>
      <c r="L98" s="214">
        <v>57909</v>
      </c>
      <c r="M98" s="105"/>
    </row>
    <row r="99" spans="1:13" s="33" customFormat="1" ht="21.95" customHeight="1" x14ac:dyDescent="0.15">
      <c r="A99" s="207" t="s">
        <v>911</v>
      </c>
      <c r="B99" s="212">
        <v>150782</v>
      </c>
      <c r="C99" s="212">
        <v>9458</v>
      </c>
      <c r="D99" s="212">
        <v>2418</v>
      </c>
      <c r="E99" s="212">
        <v>5236</v>
      </c>
      <c r="F99" s="212">
        <v>4438</v>
      </c>
      <c r="G99" s="212">
        <v>5892</v>
      </c>
      <c r="H99" s="212">
        <v>13893</v>
      </c>
      <c r="I99" s="212">
        <v>2910</v>
      </c>
      <c r="J99" s="212">
        <v>49226</v>
      </c>
      <c r="K99" s="212">
        <v>970</v>
      </c>
      <c r="L99" s="214">
        <v>56341</v>
      </c>
      <c r="M99" s="105"/>
    </row>
    <row r="100" spans="1:13" s="66" customFormat="1" ht="21.95" customHeight="1" x14ac:dyDescent="0.15">
      <c r="A100" s="207" t="s">
        <v>660</v>
      </c>
      <c r="B100" s="212">
        <v>148350</v>
      </c>
      <c r="C100" s="212">
        <v>8847</v>
      </c>
      <c r="D100" s="212">
        <v>2835</v>
      </c>
      <c r="E100" s="212">
        <v>5114</v>
      </c>
      <c r="F100" s="212">
        <v>4842</v>
      </c>
      <c r="G100" s="212">
        <v>6355</v>
      </c>
      <c r="H100" s="212">
        <v>12964</v>
      </c>
      <c r="I100" s="212">
        <v>2479</v>
      </c>
      <c r="J100" s="212">
        <v>46890</v>
      </c>
      <c r="K100" s="212">
        <v>791</v>
      </c>
      <c r="L100" s="214">
        <v>57233</v>
      </c>
      <c r="M100" s="105"/>
    </row>
    <row r="101" spans="1:13" s="66" customFormat="1" ht="21.95" customHeight="1" x14ac:dyDescent="0.15">
      <c r="A101" s="207" t="s">
        <v>661</v>
      </c>
      <c r="B101" s="212">
        <v>143926</v>
      </c>
      <c r="C101" s="212">
        <v>8298</v>
      </c>
      <c r="D101" s="212">
        <v>2766</v>
      </c>
      <c r="E101" s="212">
        <v>5418</v>
      </c>
      <c r="F101" s="212">
        <v>5642</v>
      </c>
      <c r="G101" s="212">
        <v>7206</v>
      </c>
      <c r="H101" s="212">
        <v>12842</v>
      </c>
      <c r="I101" s="212">
        <v>2551</v>
      </c>
      <c r="J101" s="212">
        <v>45006</v>
      </c>
      <c r="K101" s="212">
        <v>928</v>
      </c>
      <c r="L101" s="214">
        <v>53269</v>
      </c>
      <c r="M101" s="105"/>
    </row>
    <row r="102" spans="1:13" s="66" customFormat="1" ht="21.95" customHeight="1" x14ac:dyDescent="0.15">
      <c r="A102" s="207" t="s">
        <v>662</v>
      </c>
      <c r="B102" s="212">
        <v>131361</v>
      </c>
      <c r="C102" s="212">
        <v>7815</v>
      </c>
      <c r="D102" s="212">
        <v>2413</v>
      </c>
      <c r="E102" s="212">
        <v>5068</v>
      </c>
      <c r="F102" s="212">
        <v>4731</v>
      </c>
      <c r="G102" s="212">
        <v>7075</v>
      </c>
      <c r="H102" s="212">
        <v>10771</v>
      </c>
      <c r="I102" s="212">
        <v>2288</v>
      </c>
      <c r="J102" s="212">
        <v>42302</v>
      </c>
      <c r="K102" s="212">
        <v>747</v>
      </c>
      <c r="L102" s="214">
        <v>48151</v>
      </c>
      <c r="M102" s="105"/>
    </row>
    <row r="103" spans="1:13" s="66" customFormat="1" ht="21.95" customHeight="1" x14ac:dyDescent="0.15">
      <c r="A103" s="211" t="s">
        <v>1054</v>
      </c>
      <c r="B103" s="212">
        <v>121380</v>
      </c>
      <c r="C103" s="212">
        <v>6699</v>
      </c>
      <c r="D103" s="212">
        <v>2255</v>
      </c>
      <c r="E103" s="212">
        <v>4689</v>
      </c>
      <c r="F103" s="212">
        <v>4170</v>
      </c>
      <c r="G103" s="212">
        <v>6598</v>
      </c>
      <c r="H103" s="212">
        <v>9310</v>
      </c>
      <c r="I103" s="212">
        <v>2381</v>
      </c>
      <c r="J103" s="212">
        <v>39093</v>
      </c>
      <c r="K103" s="212">
        <v>688</v>
      </c>
      <c r="L103" s="214">
        <v>45497</v>
      </c>
      <c r="M103" s="105"/>
    </row>
    <row r="104" spans="1:13" s="66" customFormat="1" ht="21.95" customHeight="1" x14ac:dyDescent="0.15">
      <c r="A104" s="211" t="s">
        <v>912</v>
      </c>
      <c r="B104" s="212">
        <v>114839</v>
      </c>
      <c r="C104" s="212">
        <v>7140</v>
      </c>
      <c r="D104" s="212">
        <v>1731</v>
      </c>
      <c r="E104" s="212">
        <v>4446</v>
      </c>
      <c r="F104" s="212">
        <v>3876</v>
      </c>
      <c r="G104" s="212">
        <v>6003</v>
      </c>
      <c r="H104" s="212">
        <v>8582</v>
      </c>
      <c r="I104" s="212">
        <v>2072</v>
      </c>
      <c r="J104" s="212">
        <v>35910</v>
      </c>
      <c r="K104" s="212">
        <v>730</v>
      </c>
      <c r="L104" s="214">
        <v>44349</v>
      </c>
      <c r="M104" s="105"/>
    </row>
    <row r="105" spans="1:13" s="33" customFormat="1" ht="21.95" customHeight="1" thickBot="1" x14ac:dyDescent="0.2">
      <c r="A105" s="218" t="s">
        <v>315</v>
      </c>
      <c r="B105" s="375">
        <v>115513</v>
      </c>
      <c r="C105" s="375">
        <v>7030</v>
      </c>
      <c r="D105" s="375">
        <v>1600</v>
      </c>
      <c r="E105" s="375">
        <v>4903</v>
      </c>
      <c r="F105" s="375">
        <v>3975</v>
      </c>
      <c r="G105" s="375">
        <v>5934</v>
      </c>
      <c r="H105" s="375">
        <v>8336</v>
      </c>
      <c r="I105" s="375">
        <v>2231</v>
      </c>
      <c r="J105" s="375">
        <v>37010</v>
      </c>
      <c r="K105" s="375">
        <v>833</v>
      </c>
      <c r="L105" s="386">
        <v>43661</v>
      </c>
      <c r="M105" s="105"/>
    </row>
    <row r="106" spans="1:13" ht="18" customHeight="1" x14ac:dyDescent="0.15">
      <c r="A106" s="238"/>
      <c r="B106" s="519"/>
      <c r="C106" s="519"/>
      <c r="D106" s="379"/>
      <c r="E106" s="519"/>
      <c r="F106" s="379"/>
      <c r="G106" s="520" t="s">
        <v>697</v>
      </c>
      <c r="H106" s="520"/>
      <c r="I106" s="520"/>
      <c r="J106" s="520"/>
      <c r="K106" s="520"/>
      <c r="L106" s="520"/>
      <c r="M106" s="102"/>
    </row>
    <row r="107" spans="1:13" ht="19.5" customHeight="1" x14ac:dyDescent="0.15">
      <c r="A107" s="238"/>
      <c r="B107" s="519"/>
      <c r="C107" s="519"/>
      <c r="D107" s="519"/>
      <c r="E107" s="519"/>
      <c r="F107" s="519"/>
      <c r="G107" s="519"/>
      <c r="H107" s="379"/>
      <c r="I107" s="379"/>
      <c r="J107" s="519"/>
      <c r="K107" s="379"/>
      <c r="L107" s="519"/>
    </row>
    <row r="108" spans="1:13" ht="19.5" customHeight="1" x14ac:dyDescent="0.15">
      <c r="A108" s="238"/>
      <c r="B108" s="519"/>
      <c r="C108" s="519"/>
      <c r="D108" s="519"/>
      <c r="E108" s="519"/>
      <c r="F108" s="519"/>
      <c r="G108" s="519"/>
      <c r="H108" s="379"/>
      <c r="I108" s="379"/>
      <c r="J108" s="519"/>
      <c r="K108" s="379"/>
      <c r="L108" s="519"/>
    </row>
    <row r="109" spans="1:13" ht="19.5" customHeight="1" x14ac:dyDescent="0.15">
      <c r="A109" s="238"/>
      <c r="B109" s="519"/>
      <c r="C109" s="519"/>
      <c r="D109" s="519"/>
      <c r="E109" s="519"/>
      <c r="F109" s="519"/>
      <c r="G109" s="519"/>
      <c r="H109" s="379"/>
      <c r="I109" s="379"/>
      <c r="J109" s="519"/>
      <c r="K109" s="379"/>
      <c r="L109" s="519"/>
    </row>
    <row r="110" spans="1:13" x14ac:dyDescent="0.15">
      <c r="G110" s="189"/>
      <c r="H110" s="189"/>
      <c r="I110" s="189"/>
      <c r="J110" s="189"/>
      <c r="K110" s="189"/>
      <c r="L110" s="189"/>
    </row>
  </sheetData>
  <mergeCells count="4">
    <mergeCell ref="A1:D1"/>
    <mergeCell ref="G53:L53"/>
    <mergeCell ref="A54:D54"/>
    <mergeCell ref="G106:L106"/>
  </mergeCells>
  <phoneticPr fontId="2"/>
  <pageMargins left="0.78740157480314965" right="0.78740157480314965" top="0.78740157480314965" bottom="0.39370078740157483" header="0.51181102362204722" footer="0.31496062992125984"/>
  <pageSetup paperSize="9" scale="99" firstPageNumber="176" pageOrder="overThenDown" orientation="portrait" blackAndWhite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表-児童生徒数の推移</vt:lpstr>
      <vt:lpstr>90学校数､在学者数及び教員数</vt:lpstr>
      <vt:lpstr>91小学校一覧92小学校の概況</vt:lpstr>
      <vt:lpstr>93中学校一覧94中学校の概況</vt:lpstr>
      <vt:lpstr>95高等学校一覧96高等学校の概況</vt:lpstr>
      <vt:lpstr>97幼稚園一覧98幼稚園の概況</vt:lpstr>
      <vt:lpstr>99卒業の状況</vt:lpstr>
      <vt:lpstr>99(2)卒業後の進路</vt:lpstr>
      <vt:lpstr>100図書分類別蔵書冊数・101利用状況</vt:lpstr>
      <vt:lpstr>102町民会館会場別使用状況（１）</vt:lpstr>
      <vt:lpstr>102町民会館会場別使用状況（２）</vt:lpstr>
      <vt:lpstr>103町民会館行事別使用状況</vt:lpstr>
      <vt:lpstr>104ﾄﾚｾﾝ105ｽﾎﾟｾﾝ106あさひ体育ｾﾝﾀｰ用状況 </vt:lpstr>
      <vt:lpstr>107B&amp;G108ﾘﾘｰ山ｽｷｰ場109ﾊﾟｰｸｺﾞﾙﾌ場利用</vt:lpstr>
      <vt:lpstr>110ｺﾐｭﾆﾃｨｾﾝﾀｰ利用状況111博物館等入館者状況</vt:lpstr>
      <vt:lpstr>112ﾏﾅﾋﾞﾃｨｰｾﾝﾀｰ利用状況</vt:lpstr>
      <vt:lpstr>'100図書分類別蔵書冊数・101利用状況'!Print_Area</vt:lpstr>
      <vt:lpstr>'102町民会館会場別使用状況（１）'!Print_Area</vt:lpstr>
      <vt:lpstr>'103町民会館行事別使用状況'!Print_Area</vt:lpstr>
      <vt:lpstr>'104ﾄﾚｾﾝ105ｽﾎﾟｾﾝ106あさひ体育ｾﾝﾀｰ用状況 '!Print_Area</vt:lpstr>
      <vt:lpstr>'110ｺﾐｭﾆﾃｨｾﾝﾀｰ利用状況111博物館等入館者状況'!Print_Area</vt:lpstr>
      <vt:lpstr>'112ﾏﾅﾋﾞﾃｨｰｾﾝﾀｰ利用状況'!Print_Area</vt:lpstr>
      <vt:lpstr>'90学校数､在学者数及び教員数'!Print_Area</vt:lpstr>
      <vt:lpstr>'91小学校一覧92小学校の概況'!Print_Area</vt:lpstr>
      <vt:lpstr>'93中学校一覧94中学校の概況'!Print_Area</vt:lpstr>
      <vt:lpstr>'95高等学校一覧96高等学校の概況'!Print_Area</vt:lpstr>
      <vt:lpstr>'97幼稚園一覧98幼稚園の概況'!Print_Area</vt:lpstr>
      <vt:lpstr>'99(2)卒業後の進路'!Print_Area</vt:lpstr>
      <vt:lpstr>'99卒業の状況'!Print_Area</vt:lpstr>
      <vt:lpstr>'表-児童生徒数の推移'!Print_Area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2023-07-24T06:33:54Z</cp:lastPrinted>
  <dcterms:created xsi:type="dcterms:W3CDTF">2005-10-03T07:29:54Z</dcterms:created>
  <dcterms:modified xsi:type="dcterms:W3CDTF">2023-07-31T08:08:06Z</dcterms:modified>
</cp:coreProperties>
</file>