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xFILESV\04総務部\08財務Ｇ\財政状況\R7\01_財政状況資料集\02_回答（3.12〆）\"/>
    </mc:Choice>
  </mc:AlternateContent>
  <xr:revisionPtr revIDLastSave="0" documentId="13_ncr:1_{E7281515-1A99-4E69-A808-6599173D0B22}" xr6:coauthVersionLast="47" xr6:coauthVersionMax="47" xr10:uidLastSave="{00000000-0000-0000-0000-000000000000}"/>
  <bookViews>
    <workbookView xWindow="-120" yWindow="-120" windowWidth="29040" windowHeight="15720" tabRatio="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35" i="10"/>
  <c r="CO34" i="10"/>
  <c r="BW34" i="10"/>
  <c r="BE34" i="10"/>
  <c r="C34" i="10"/>
  <c r="U34" i="10" s="1"/>
  <c r="U35" i="10" l="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<sst xmlns="http://schemas.openxmlformats.org/spreadsheetml/2006/main" count="1058" uniqueCount="557">
  <si>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</si>
  <si>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</si>
  <si>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</si>
  <si>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</si>
  <si>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</si>
  <si>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</si>
  <si>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</si>
  <si>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</si>
  <si>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</si>
  <si>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</si>
  <si>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</si>
  <si>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</si>
  <si>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</si>
  <si>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</si>
  <si>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</si>
  <si>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</si>
  <si>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</si>
  <si>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</si>
  <si>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</si>
  <si>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</si>
  <si>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</si>
  <si>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</si>
  <si>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</si>
  <si>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</si>
  <si>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</si>
  <si>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</si>
  <si>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</si>
  <si>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</si>
  <si>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</si>
  <si>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</si>
  <si>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</si>
  <si>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</si>
  <si>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</si>
  <si>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</si>
  <si>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</si>
  <si>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</si>
  <si>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</si>
  <si>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</si>
  <si>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</si>
  <si>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</si>
  <si>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</si>
  <si>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</si>
  <si>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</si>
  <si>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</si>
  <si>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</si>
  <si>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</si>
  <si>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</si>
  <si>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</si>
  <si>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</si>
  <si>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</si>
  <si>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</si>
  <si>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</si>
  <si>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</si>
  <si>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</si>
  <si>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</si>
  <si>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</si>
  <si>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</si>
  <si>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</si>
  <si>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</si>
  <si>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</si>
  <si>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</si>
  <si>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</si>
  <si>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</si>
  <si>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</si>
  <si>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</si>
  <si>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</si>
  <si>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</si>
  <si>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</si>
  <si>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</si>
  <si>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</si>
  <si>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</si>
  <si>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</si>
  <si>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</si>
  <si>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</si>
  <si>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</si>
  <si>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</si>
  <si>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</si>
  <si>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</si>
  <si>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</si>
  <si>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</si>
  <si>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</si>
  <si>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</si>
  <si>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</si>
  <si>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</si>
  <si>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</si>
  <si>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</si>
  <si>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</si>
  <si>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</si>
  <si>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</si>
  <si>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</si>
  <si>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</si>
  <si>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</si>
  <si>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</si>
  <si>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</si>
  <si>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</si>
  <si>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</si>
  <si>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</si>
  <si>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</si>
  <si>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</si>
  <si>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</si>
  <si>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</si>
  <si>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</si>
  <si>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</si>
  <si>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</si>
  <si>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</si>
  <si>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</si>
  <si>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</si>
  <si>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</si>
  <si>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</si>
  <si>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</si>
  <si>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</si>
  <si>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</si>
  <si>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</si>
  <si>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</si>
  <si>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</si>
  <si>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</si>
  <si>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</si>
  <si>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</si>
  <si>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</si>
  <si>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</si>
  <si>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</si>
  <si>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</si>
  <si>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</si>
  <si>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</si>
  <si>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</si>
  <si>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</si>
  <si>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</si>
  <si>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</si>
  <si>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</si>
  <si>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</si>
  <si>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</si>
  <si>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</si>
  <si>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</si>
  <si>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</si>
  <si>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</si>
  <si>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</si>
  <si>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</si>
  <si>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</si>
  <si>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</si>
  <si>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</si>
  <si>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</si>
  <si>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</si>
  <si>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</si>
  <si>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</si>
  <si>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</si>
  <si>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</si>
  <si>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</si>
  <si>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</si>
  <si>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</si>
  <si>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</si>
  <si>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</si>
  <si>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</si>
  <si>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</si>
  <si>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</si>
  <si>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</si>
  <si>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</si>
  <si>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</si>
  <si>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</si>
  <si>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</si>
  <si>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</si>
  <si>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</si>
  <si>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</si>
  <si>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</si>
  <si>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</si>
  <si>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</si>
  <si>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</si>
  <si>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</si>
  <si>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</si>
  <si>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</si>
  <si>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</si>
  <si>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</si>
  <si>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</si>
  <si>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</si>
  <si>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</si>
  <si>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</si>
  <si>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</si>
  <si>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</si>
  <si>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</si>
  <si>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</si>
  <si>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</si>
  <si>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</si>
  <si>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</si>
  <si>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</si>
  <si>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</si>
  <si>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</si>
  <si>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</si>
  <si>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</si>
  <si>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</si>
  <si>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</si>
  <si>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</si>
  <si>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</si>
  <si>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</si>
  <si>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</si>
  <si>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</si>
  <si>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</si>
  <si>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</si>
  <si>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</si>
  <si>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</si>
  <si>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</si>
  <si>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</si>
  <si>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</si>
  <si>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</si>
  <si>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</si>
  <si>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北海道美幌町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</si>
  <si>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</si>
  <si>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</si>
  <si>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</si>
  <si>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</si>
  <si>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</si>
  <si>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</si>
  <si>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</si>
  <si>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</si>
  <si>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</si>
  <si>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</si>
  <si>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</si>
  <si>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</si>
  <si>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</si>
  <si>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</si>
  <si>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</si>
  <si>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</si>
  <si>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</si>
  <si>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</si>
  <si>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</si>
  <si>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</si>
  <si>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</si>
  <si>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</si>
  <si>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</si>
  <si>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</si>
  <si>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</si>
  <si>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</si>
  <si>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</si>
  <si>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</si>
  <si>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</si>
  <si>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</si>
  <si>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</si>
  <si>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</si>
  <si>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</si>
  <si>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</si>
  <si>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</si>
  <si>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</si>
  <si>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</si>
  <si>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</si>
  <si>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</si>
  <si>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</si>
  <si>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</si>
  <si>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</si>
  <si>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</si>
  <si>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</si>
  <si>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</si>
  <si>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</si>
  <si>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</si>
  <si>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</si>
  <si>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</si>
  <si>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</si>
  <si>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</si>
  <si>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</si>
  <si>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</si>
  <si>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</si>
  <si>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</si>
  <si>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</si>
  <si>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</si>
  <si>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</si>
  <si>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</si>
  <si>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</si>
  <si>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</si>
  <si>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</si>
  <si>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</si>
  <si>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</si>
  <si>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</si>
  <si>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</si>
  <si>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</si>
  <si>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</si>
  <si>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</si>
  <si>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</si>
  <si>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</si>
  <si>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</si>
  <si>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</si>
  <si>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</si>
  <si>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</si>
  <si>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</si>
  <si>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</si>
  <si>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</si>
  <si>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</si>
  <si>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</si>
  <si>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</si>
  <si>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</si>
  <si>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</si>
  <si>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</si>
  <si>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</si>
  <si>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</si>
  <si>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</si>
  <si>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</si>
  <si>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</si>
  <si>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</si>
  <si>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</si>
  <si>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</si>
  <si>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</si>
  <si>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</si>
  <si>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</si>
  <si>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</si>
  <si>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</si>
  <si>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</si>
  <si>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</si>
  <si>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</si>
  <si>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</si>
  <si>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</si>
  <si>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</si>
  <si>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</si>
  <si>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</si>
  <si>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</si>
  <si>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</si>
  <si>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</si>
  <si>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</si>
  <si>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</si>
  <si>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</si>
  <si>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</si>
  <si>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</si>
  <si>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</si>
  <si>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</si>
  <si>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</si>
  <si>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</si>
  <si>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</si>
  <si>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</si>
  <si>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</si>
  <si>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</si>
  <si>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</si>
  <si>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</si>
  <si>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</si>
  <si>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</si>
  <si>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</si>
  <si>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</si>
  <si>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</si>
  <si>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</si>
  <si>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</si>
  <si>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</si>
  <si>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</si>
  <si>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</si>
  <si>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</si>
  <si>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</si>
  <si>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</si>
  <si>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</si>
  <si>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</si>
  <si>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</si>
  <si>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</si>
  <si>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</si>
  <si>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</si>
  <si>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</si>
  <si>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</si>
  <si>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</si>
  <si>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</si>
  <si>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</si>
  <si>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</si>
  <si>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</si>
  <si>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</si>
  <si>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北海道美幌町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</si>
  <si>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</si>
  <si>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</si>
  <si>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</si>
  <si>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</si>
  <si>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</si>
  <si>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</si>
  <si>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</si>
  <si>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</si>
  <si>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</si>
  <si>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</si>
  <si>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</si>
  <si>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</si>
  <si>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</si>
  <si>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</si>
  <si>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</si>
  <si>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</si>
  <si>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</si>
  <si>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</si>
  <si>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</si>
  <si>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</si>
  <si>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</si>
  <si>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</si>
  <si>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</si>
  <si>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</si>
  <si>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</si>
  <si>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</si>
  <si>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</si>
  <si>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</si>
  <si>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</si>
  <si>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</si>
  <si>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</si>
  <si>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</si>
  <si>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</si>
  <si>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</si>
  <si>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</si>
  <si>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</si>
  <si>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</si>
  <si>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</si>
  <si>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</si>
  <si>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</si>
  <si>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個別排水処理事業会計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</si>
  <si>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</si>
  <si>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</si>
  <si>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</si>
  <si>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</si>
  <si>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</si>
  <si>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</si>
  <si>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</si>
  <si>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</si>
  <si>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</si>
  <si>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</si>
  <si>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</si>
  <si>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</si>
  <si>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</si>
  <si>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</si>
  <si>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</si>
  <si>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</si>
  <si>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</si>
  <si>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</si>
  <si>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</si>
  <si>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</si>
  <si>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</si>
  <si>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</si>
  <si>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</si>
  <si>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</si>
  <si>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</si>
  <si>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</si>
  <si>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</si>
  <si>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</si>
  <si>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</si>
  <si>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</si>
  <si>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</si>
  <si>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</si>
  <si>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</si>
  <si>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</si>
  <si>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</si>
  <si>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</si>
  <si>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</si>
  <si>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</si>
  <si>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</si>
  <si>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</si>
  <si>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</si>
  <si>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</si>
  <si>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</si>
  <si>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</si>
  <si>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</si>
  <si>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</si>
  <si>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</si>
  <si>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</si>
  <si>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</si>
  <si>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</si>
  <si>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</si>
  <si>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</si>
  <si>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</si>
  <si>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</si>
  <si>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</si>
  <si>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</si>
  <si>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</si>
  <si>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</si>
  <si>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</si>
  <si>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</si>
  <si>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</si>
  <si>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</si>
  <si>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</si>
  <si>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</si>
  <si>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</si>
  <si>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</si>
  <si>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</si>
  <si>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</si>
  <si>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</si>
  <si>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</si>
  <si>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</si>
  <si>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</si>
  <si>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</si>
  <si>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</si>
  <si>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</si>
  <si>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</si>
  <si>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</si>
  <si>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</si>
  <si>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</si>
  <si>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</si>
  <si>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</si>
  <si>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</si>
  <si>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</si>
  <si>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</si>
  <si>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</si>
  <si>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</si>
  <si>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</si>
  <si>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</si>
  <si>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</si>
  <si>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</si>
  <si>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</si>
  <si>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</si>
  <si>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</si>
  <si>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</si>
  <si>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</si>
  <si>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</si>
  <si>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</si>
  <si>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</si>
  <si>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</si>
  <si>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</si>
  <si>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</si>
  <si>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</si>
  <si>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</si>
  <si>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</si>
  <si>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</si>
  <si>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</si>
  <si>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</si>
  <si>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</si>
  <si>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</si>
  <si>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</si>
  <si>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</si>
  <si>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</si>
  <si>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</si>
  <si>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</si>
  <si>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</si>
  <si>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</si>
  <si>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</si>
  <si>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</si>
  <si>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</si>
  <si>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</si>
  <si>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</si>
  <si>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</si>
  <si>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</si>
  <si>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</si>
  <si>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</si>
  <si>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</si>
  <si>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</si>
  <si>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</si>
  <si>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</si>
  <si>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</si>
  <si>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</si>
  <si>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</si>
  <si>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</si>
  <si>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</si>
  <si>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</si>
  <si>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0.80</t>
  </si>
  <si>
    <t>水道事業会計</t>
  </si>
  <si>
    <t>病院事業会計</t>
  </si>
  <si>
    <t>一般会計</t>
  </si>
  <si>
    <t>公共下水道事業会計</t>
  </si>
  <si>
    <t>国民健康保険特別会計</t>
  </si>
  <si>
    <t>個別排水処理事業会計</t>
  </si>
  <si>
    <t>後期高齢者医療特別会計</t>
  </si>
  <si>
    <t>介護保険特別会計</t>
  </si>
  <si>
    <t>その他会計（赤字）</t>
  </si>
  <si>
    <t>▲ 0.08</t>
  </si>
  <si>
    <t>その他会計（黒字）</t>
  </si>
  <si>
    <t>R01</t>
    <phoneticPr fontId="5"/>
  </si>
  <si>
    <t>R02</t>
    <phoneticPr fontId="5"/>
  </si>
  <si>
    <t>R03</t>
    <phoneticPr fontId="5"/>
  </si>
  <si>
    <t>R04</t>
    <phoneticPr fontId="5"/>
  </si>
  <si>
    <t>R05</t>
    <phoneticPr fontId="5"/>
  </si>
  <si>
    <t>-</t>
    <phoneticPr fontId="2"/>
  </si>
  <si>
    <t>美幌・津別広域事務組合</t>
    <rPh sb="0" eb="2">
      <t>ビホロ</t>
    </rPh>
    <rPh sb="3" eb="5">
      <t>ツベツ</t>
    </rPh>
    <rPh sb="5" eb="11">
      <t>コウイキジムクミアイ</t>
    </rPh>
    <phoneticPr fontId="2"/>
  </si>
  <si>
    <t>網走地方教育研修センター組合</t>
    <rPh sb="0" eb="2">
      <t>アバシリ</t>
    </rPh>
    <rPh sb="2" eb="4">
      <t>チホウ</t>
    </rPh>
    <rPh sb="4" eb="8">
      <t>キョウイクケンシュウ</t>
    </rPh>
    <rPh sb="12" eb="14">
      <t>クミアイ</t>
    </rPh>
    <phoneticPr fontId="2"/>
  </si>
  <si>
    <t>美幌みどりの村振興公社</t>
    <rPh sb="0" eb="2">
      <t>ビホロ</t>
    </rPh>
    <rPh sb="6" eb="7">
      <t>ムラ</t>
    </rPh>
    <rPh sb="7" eb="11">
      <t>シンコウコウシャ</t>
    </rPh>
    <phoneticPr fontId="2"/>
  </si>
  <si>
    <t>公共施設整備基金</t>
    <rPh sb="0" eb="4">
      <t>コウキョウシセツ</t>
    </rPh>
    <rPh sb="4" eb="8">
      <t>セイビキキン</t>
    </rPh>
    <phoneticPr fontId="5"/>
  </si>
  <si>
    <t>学校施設整備基金</t>
    <rPh sb="0" eb="4">
      <t>ガッコウシセツ</t>
    </rPh>
    <rPh sb="4" eb="8">
      <t>セイビキキン</t>
    </rPh>
    <phoneticPr fontId="2"/>
  </si>
  <si>
    <t>ふるさとづくり基金</t>
    <rPh sb="7" eb="9">
      <t>キキン</t>
    </rPh>
    <phoneticPr fontId="2"/>
  </si>
  <si>
    <t>福祉基金</t>
    <rPh sb="0" eb="4">
      <t>フクシキキン</t>
    </rPh>
    <phoneticPr fontId="2"/>
  </si>
  <si>
    <t>森林環境譲与税基金</t>
    <rPh sb="0" eb="7">
      <t>シンリンカンキョウジョウヨゼイ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</si>
</sst>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96248</c:v>
                </c:pt>
                <c:pt idx="2">
                  <c:v>76413</c:v>
                </c:pt>
                <c:pt idx="3">
                  <c:v>66481</c:v>
                </c:pt>
                <c:pt idx="4">
                  <c:v>67825</c:v>
                </c:pt>
              </c:numCache>
            </c:numRef>
          </c:val>
          <c:smooth val="0"/>
          <c:extLst>
            <c:ext xmlns:c16="http://schemas.microsoft.com/office/drawing/2014/chart" uri="{C3380CC4-5D6E-409C-BE32-E72D297353CC}">
              <c16:uniqueId val="{00000000-9C3A-485D-A58A-AFBD79A52F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89650</c:v>
                </c:pt>
                <c:pt idx="1">
                  <c:v>279048</c:v>
                </c:pt>
                <c:pt idx="2">
                  <c:v>92664</c:v>
                </c:pt>
                <c:pt idx="3">
                  <c:v>102323</c:v>
                </c:pt>
                <c:pt idx="4">
                  <c:v>104473</c:v>
                </c:pt>
              </c:numCache>
            </c:numRef>
          </c:val>
          <c:smooth val="0"/>
          <c:extLst>
            <c:ext xmlns:c16="http://schemas.microsoft.com/office/drawing/2014/chart" uri="{C3380CC4-5D6E-409C-BE32-E72D297353CC}">
              <c16:uniqueId val="{00000001-9C3A-485D-A58A-AFBD79A52F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c:v>
                </c:pt>
                <c:pt idx="1">
                  <c:v>1.22</c:v>
                </c:pt>
                <c:pt idx="2">
                  <c:v>1.21</c:v>
                </c:pt>
                <c:pt idx="3">
                  <c:v>2.4700000000000002</c:v>
                </c:pt>
                <c:pt idx="4">
                  <c:v>1.63</c:v>
                </c:pt>
              </c:numCache>
            </c:numRef>
          </c:val>
          <c:extLst>
            <c:ext xmlns:c16="http://schemas.microsoft.com/office/drawing/2014/chart" uri="{C3380CC4-5D6E-409C-BE32-E72D297353CC}">
              <c16:uniqueId val="{00000000-AEBF-4089-8B75-7A34DAFD56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24.09</c:v>
                </c:pt>
                <c:pt idx="1">
                  <c:v>25.95</c:v>
                </c:pt>
                <c:pt idx="2">
                  <c:v>28.01</c:v>
                </c:pt>
                <c:pt idx="3">
                  <c:v>30.12</c:v>
                </c:pt>
                <c:pt idx="4">
                  <c:v>30.01</c:v>
                </c:pt>
              </c:numCache>
            </c:numRef>
          </c:val>
          <c:extLst>
            <c:ext xmlns:c16="http://schemas.microsoft.com/office/drawing/2014/chart" uri="{C3380CC4-5D6E-409C-BE32-E72D297353CC}">
              <c16:uniqueId val="{00000001-AEBF-4089-8B75-7A34DAFD56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2.56</c:v>
                </c:pt>
                <c:pt idx="1">
                  <c:v>2.21</c:v>
                </c:pt>
                <c:pt idx="2">
                  <c:v>3.63</c:v>
                </c:pt>
                <c:pt idx="3">
                  <c:v>2.5099999999999998</c:v>
                </c:pt>
                <c:pt idx="4">
                  <c:v>-0.8</c:v>
                </c:pt>
              </c:numCache>
            </c:numRef>
          </c:val>
          <c:smooth val="0"/>
          <c:extLst>
            <c:ext xmlns:c16="http://schemas.microsoft.com/office/drawing/2014/chart" uri="{C3380CC4-5D6E-409C-BE32-E72D297353CC}">
              <c16:uniqueId val="{00000002-AEBF-4089-8B75-7A34DAFD56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0.03</c:v>
                </c:pt>
                <c:pt idx="4">
                  <c:v>#N/A</c:v>
                </c:pt>
                <c:pt idx="5">
                  <c:v>0.04</c:v>
                </c:pt>
                <c:pt idx="6">
                  <c:v>#N/A</c:v>
                </c:pt>
                <c:pt idx="7">
                  <c:v>0.16</c:v>
                </c:pt>
                <c:pt idx="8">
                  <c:v>0</c:v>
                </c:pt>
                <c:pt idx="9">
                  <c:v>0</c:v>
                </c:pt>
              </c:numCache>
            </c:numRef>
          </c:val>
          <c:extLst>
            <c:ext xmlns:c16="http://schemas.microsoft.com/office/drawing/2014/chart" uri="{C3380CC4-5D6E-409C-BE32-E72D297353CC}">
              <c16:uniqueId val="{00000000-998B-4B26-9689-1E8D12CA1B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0.08</c:v>
                </c:pt>
                <c:pt idx="7">
                  <c:v>#N/A</c:v>
                </c:pt>
                <c:pt idx="8">
                  <c:v>0</c:v>
                </c:pt>
                <c:pt idx="9">
                  <c:v>0</c:v>
                </c:pt>
              </c:numCache>
            </c:numRef>
          </c:val>
          <c:extLst>
            <c:ext xmlns:c16="http://schemas.microsoft.com/office/drawing/2014/chart" uri="{C3380CC4-5D6E-409C-BE32-E72D297353CC}">
              <c16:uniqueId val="{00000001-998B-4B26-9689-1E8D12CA1B2B}"/>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0.04</c:v>
                </c:pt>
                <c:pt idx="4">
                  <c:v>#N/A</c:v>
                </c:pt>
                <c:pt idx="5">
                  <c:v>0.01</c:v>
                </c:pt>
                <c:pt idx="6">
                  <c:v>#N/A</c:v>
                </c:pt>
                <c:pt idx="7">
                  <c:v>0.01</c:v>
                </c:pt>
                <c:pt idx="8">
                  <c:v>#N/A</c:v>
                </c:pt>
                <c:pt idx="9">
                  <c:v>0</c:v>
                </c:pt>
              </c:numCache>
            </c:numRef>
          </c:val>
          <c:extLst>
            <c:ext xmlns:c16="http://schemas.microsoft.com/office/drawing/2014/chart" uri="{C3380CC4-5D6E-409C-BE32-E72D297353CC}">
              <c16:uniqueId val="{00000002-998B-4B26-9689-1E8D12CA1B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98B-4B26-9689-1E8D12CA1B2B}"/>
            </c:ext>
          </c:extLst>
        </c:ser>
        <c:ser>
          <c:idx val="4"/>
          <c:order val="4"/>
          <c:tx>
            <c:strRef>
              <c:f>データシート!$A$31</c:f>
              <c:strCache>
                <c:ptCount val="1"/>
                <c:pt idx="0">
                  <c:v>個別排水処理事業会計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c:ext xmlns:c16="http://schemas.microsoft.com/office/drawing/2014/chart" uri="{C3380CC4-5D6E-409C-BE32-E72D297353CC}">
              <c16:uniqueId val="{00000004-998B-4B26-9689-1E8D12CA1B2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0.61</c:v>
                </c:pt>
                <c:pt idx="2">
                  <c:v>#N/A</c:v>
                </c:pt>
                <c:pt idx="3">
                  <c:v>0.46</c:v>
                </c:pt>
                <c:pt idx="4">
                  <c:v>#N/A</c:v>
                </c:pt>
                <c:pt idx="5">
                  <c:v>0.43</c:v>
                </c:pt>
                <c:pt idx="6">
                  <c:v>#N/A</c:v>
                </c:pt>
                <c:pt idx="7">
                  <c:v>0.3</c:v>
                </c:pt>
                <c:pt idx="8">
                  <c:v>#N/A</c:v>
                </c:pt>
                <c:pt idx="9">
                  <c:v>0.28000000000000003</c:v>
                </c:pt>
              </c:numCache>
            </c:numRef>
          </c:val>
          <c:extLst>
            <c:ext xmlns:c16="http://schemas.microsoft.com/office/drawing/2014/chart" uri="{C3380CC4-5D6E-409C-BE32-E72D297353CC}">
              <c16:uniqueId val="{00000005-998B-4B26-9689-1E8D12CA1B2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0.88</c:v>
                </c:pt>
              </c:numCache>
            </c:numRef>
          </c:val>
          <c:extLst>
            <c:ext xmlns:c16="http://schemas.microsoft.com/office/drawing/2014/chart" uri="{C3380CC4-5D6E-409C-BE32-E72D297353CC}">
              <c16:uniqueId val="{00000006-998B-4B26-9689-1E8D12CA1B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1.35</c:v>
                </c:pt>
                <c:pt idx="2">
                  <c:v>#N/A</c:v>
                </c:pt>
                <c:pt idx="3">
                  <c:v>1.21</c:v>
                </c:pt>
                <c:pt idx="4">
                  <c:v>#N/A</c:v>
                </c:pt>
                <c:pt idx="5">
                  <c:v>1.2</c:v>
                </c:pt>
                <c:pt idx="6">
                  <c:v>#N/A</c:v>
                </c:pt>
                <c:pt idx="7">
                  <c:v>2.4700000000000002</c:v>
                </c:pt>
                <c:pt idx="8">
                  <c:v>#N/A</c:v>
                </c:pt>
                <c:pt idx="9">
                  <c:v>1.62</c:v>
                </c:pt>
              </c:numCache>
            </c:numRef>
          </c:val>
          <c:extLst>
            <c:ext xmlns:c16="http://schemas.microsoft.com/office/drawing/2014/chart" uri="{C3380CC4-5D6E-409C-BE32-E72D297353CC}">
              <c16:uniqueId val="{00000007-998B-4B26-9689-1E8D12CA1B2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c:v>
                </c:pt>
                <c:pt idx="2">
                  <c:v>#N/A</c:v>
                </c:pt>
                <c:pt idx="3">
                  <c:v>3.54</c:v>
                </c:pt>
                <c:pt idx="4">
                  <c:v>#N/A</c:v>
                </c:pt>
                <c:pt idx="5">
                  <c:v>4.7</c:v>
                </c:pt>
                <c:pt idx="6">
                  <c:v>#N/A</c:v>
                </c:pt>
                <c:pt idx="7">
                  <c:v>6.3</c:v>
                </c:pt>
                <c:pt idx="8">
                  <c:v>#N/A</c:v>
                </c:pt>
                <c:pt idx="9">
                  <c:v>6.16</c:v>
                </c:pt>
              </c:numCache>
            </c:numRef>
          </c:val>
          <c:extLst>
            <c:ext xmlns:c16="http://schemas.microsoft.com/office/drawing/2014/chart" uri="{C3380CC4-5D6E-409C-BE32-E72D297353CC}">
              <c16:uniqueId val="{00000008-998B-4B26-9689-1E8D12CA1B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13.53</c:v>
                </c:pt>
                <c:pt idx="2">
                  <c:v>#N/A</c:v>
                </c:pt>
                <c:pt idx="3">
                  <c:v>14.45</c:v>
                </c:pt>
                <c:pt idx="4">
                  <c:v>#N/A</c:v>
                </c:pt>
                <c:pt idx="5">
                  <c:v>14.91</c:v>
                </c:pt>
                <c:pt idx="6">
                  <c:v>#N/A</c:v>
                </c:pt>
                <c:pt idx="7">
                  <c:v>14.4</c:v>
                </c:pt>
                <c:pt idx="8">
                  <c:v>#N/A</c:v>
                </c:pt>
                <c:pt idx="9">
                  <c:v>13.98</c:v>
                </c:pt>
              </c:numCache>
            </c:numRef>
          </c:val>
          <c:extLst>
            <c:ext xmlns:c16="http://schemas.microsoft.com/office/drawing/2014/chart" uri="{C3380CC4-5D6E-409C-BE32-E72D297353CC}">
              <c16:uniqueId val="{00000009-998B-4B26-9689-1E8D12CA1B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1245</c:v>
                </c:pt>
                <c:pt idx="5">
                  <c:v>1163</c:v>
                </c:pt>
                <c:pt idx="8">
                  <c:v>1206</c:v>
                </c:pt>
                <c:pt idx="11">
                  <c:v>1203</c:v>
                </c:pt>
                <c:pt idx="14">
                  <c:v>1179</c:v>
                </c:pt>
              </c:numCache>
            </c:numRef>
          </c:val>
          <c:extLst>
            <c:ext xmlns:c16="http://schemas.microsoft.com/office/drawing/2014/chart" uri="{C3380CC4-5D6E-409C-BE32-E72D297353CC}">
              <c16:uniqueId val="{00000000-CF84-4B54-9D47-D19600C9A5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84-4B54-9D47-D19600C9A5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100</c:v>
                </c:pt>
                <c:pt idx="3">
                  <c:v>54</c:v>
                </c:pt>
                <c:pt idx="6">
                  <c:v>52</c:v>
                </c:pt>
                <c:pt idx="9">
                  <c:v>52</c:v>
                </c:pt>
                <c:pt idx="12">
                  <c:v>52</c:v>
                </c:pt>
              </c:numCache>
            </c:numRef>
          </c:val>
          <c:extLst>
            <c:ext xmlns:c16="http://schemas.microsoft.com/office/drawing/2014/chart" uri="{C3380CC4-5D6E-409C-BE32-E72D297353CC}">
              <c16:uniqueId val="{00000002-CF84-4B54-9D47-D19600C9A5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34</c:v>
                </c:pt>
                <c:pt idx="6">
                  <c:v>33</c:v>
                </c:pt>
                <c:pt idx="9">
                  <c:v>41</c:v>
                </c:pt>
                <c:pt idx="12">
                  <c:v>35</c:v>
                </c:pt>
              </c:numCache>
            </c:numRef>
          </c:val>
          <c:extLst>
            <c:ext xmlns:c16="http://schemas.microsoft.com/office/drawing/2014/chart" uri="{C3380CC4-5D6E-409C-BE32-E72D297353CC}">
              <c16:uniqueId val="{00000003-CF84-4B54-9D47-D19600C9A5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548</c:v>
                </c:pt>
                <c:pt idx="3">
                  <c:v>521</c:v>
                </c:pt>
                <c:pt idx="6">
                  <c:v>507</c:v>
                </c:pt>
                <c:pt idx="9">
                  <c:v>551</c:v>
                </c:pt>
                <c:pt idx="12">
                  <c:v>535</c:v>
                </c:pt>
              </c:numCache>
            </c:numRef>
          </c:val>
          <c:extLst>
            <c:ext xmlns:c16="http://schemas.microsoft.com/office/drawing/2014/chart" uri="{C3380CC4-5D6E-409C-BE32-E72D297353CC}">
              <c16:uniqueId val="{00000004-CF84-4B54-9D47-D19600C9A5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4-4B54-9D47-D19600C9A5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84-4B54-9D47-D19600C9A5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995</c:v>
                </c:pt>
                <c:pt idx="3">
                  <c:v>897</c:v>
                </c:pt>
                <c:pt idx="6">
                  <c:v>983</c:v>
                </c:pt>
                <c:pt idx="9">
                  <c:v>1106</c:v>
                </c:pt>
                <c:pt idx="12">
                  <c:v>974</c:v>
                </c:pt>
              </c:numCache>
            </c:numRef>
          </c:val>
          <c:extLst>
            <c:ext xmlns:c16="http://schemas.microsoft.com/office/drawing/2014/chart" uri="{C3380CC4-5D6E-409C-BE32-E72D297353CC}">
              <c16:uniqueId val="{00000007-CF84-4B54-9D47-D19600C9A5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417</c:v>
                </c:pt>
                <c:pt idx="2">
                  <c:v>#N/A</c:v>
                </c:pt>
                <c:pt idx="3">
                  <c:v>#N/A</c:v>
                </c:pt>
                <c:pt idx="4">
                  <c:v>343</c:v>
                </c:pt>
                <c:pt idx="5">
                  <c:v>#N/A</c:v>
                </c:pt>
                <c:pt idx="6">
                  <c:v>#N/A</c:v>
                </c:pt>
                <c:pt idx="7">
                  <c:v>369</c:v>
                </c:pt>
                <c:pt idx="8">
                  <c:v>#N/A</c:v>
                </c:pt>
                <c:pt idx="9">
                  <c:v>#N/A</c:v>
                </c:pt>
                <c:pt idx="10">
                  <c:v>547</c:v>
                </c:pt>
                <c:pt idx="11">
                  <c:v>#N/A</c:v>
                </c:pt>
                <c:pt idx="12">
                  <c:v>#N/A</c:v>
                </c:pt>
                <c:pt idx="13">
                  <c:v>417</c:v>
                </c:pt>
                <c:pt idx="14">
                  <c:v>#N/A</c:v>
                </c:pt>
              </c:numCache>
            </c:numRef>
          </c:val>
          <c:smooth val="0"/>
          <c:extLst>
            <c:ext xmlns:c16="http://schemas.microsoft.com/office/drawing/2014/chart" uri="{C3380CC4-5D6E-409C-BE32-E72D297353CC}">
              <c16:uniqueId val="{00000008-CF84-4B54-9D47-D19600C9A5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10366</c:v>
                </c:pt>
                <c:pt idx="5">
                  <c:v>11702</c:v>
                </c:pt>
                <c:pt idx="8">
                  <c:v>11555</c:v>
                </c:pt>
                <c:pt idx="11">
                  <c:v>11041</c:v>
                </c:pt>
                <c:pt idx="14">
                  <c:v>10748</c:v>
                </c:pt>
              </c:numCache>
            </c:numRef>
          </c:val>
          <c:extLst>
            <c:ext xmlns:c16="http://schemas.microsoft.com/office/drawing/2014/chart" uri="{C3380CC4-5D6E-409C-BE32-E72D297353CC}">
              <c16:uniqueId val="{00000000-8768-4115-8045-6A0A9407C9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1542</c:v>
                </c:pt>
                <c:pt idx="5">
                  <c:v>1417</c:v>
                </c:pt>
                <c:pt idx="8">
                  <c:v>1325</c:v>
                </c:pt>
                <c:pt idx="11">
                  <c:v>1291</c:v>
                </c:pt>
                <c:pt idx="14">
                  <c:v>1162</c:v>
                </c:pt>
              </c:numCache>
            </c:numRef>
          </c:val>
          <c:extLst>
            <c:ext xmlns:c16="http://schemas.microsoft.com/office/drawing/2014/chart" uri="{C3380CC4-5D6E-409C-BE32-E72D297353CC}">
              <c16:uniqueId val="{00000001-8768-4115-8045-6A0A9407C9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5718</c:v>
                </c:pt>
                <c:pt idx="5">
                  <c:v>5694</c:v>
                </c:pt>
                <c:pt idx="8">
                  <c:v>6341</c:v>
                </c:pt>
                <c:pt idx="11">
                  <c:v>6681</c:v>
                </c:pt>
                <c:pt idx="14">
                  <c:v>6833</c:v>
                </c:pt>
              </c:numCache>
            </c:numRef>
          </c:val>
          <c:extLst>
            <c:ext xmlns:c16="http://schemas.microsoft.com/office/drawing/2014/chart" uri="{C3380CC4-5D6E-409C-BE32-E72D297353CC}">
              <c16:uniqueId val="{00000002-8768-4115-8045-6A0A9407C9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68-4115-8045-6A0A9407C9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68-4115-8045-6A0A9407C9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68-4115-8045-6A0A9407C9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792</c:v>
                </c:pt>
                <c:pt idx="3">
                  <c:v>832</c:v>
                </c:pt>
                <c:pt idx="6">
                  <c:v>748</c:v>
                </c:pt>
                <c:pt idx="9">
                  <c:v>611</c:v>
                </c:pt>
                <c:pt idx="12">
                  <c:v>615</c:v>
                </c:pt>
              </c:numCache>
            </c:numRef>
          </c:val>
          <c:extLst>
            <c:ext xmlns:c16="http://schemas.microsoft.com/office/drawing/2014/chart" uri="{C3380CC4-5D6E-409C-BE32-E72D297353CC}">
              <c16:uniqueId val="{00000006-8768-4115-8045-6A0A9407C9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321</c:v>
                </c:pt>
                <c:pt idx="3">
                  <c:v>1303</c:v>
                </c:pt>
                <c:pt idx="6">
                  <c:v>1344</c:v>
                </c:pt>
                <c:pt idx="9">
                  <c:v>1312</c:v>
                </c:pt>
                <c:pt idx="12">
                  <c:v>1278</c:v>
                </c:pt>
              </c:numCache>
            </c:numRef>
          </c:val>
          <c:extLst>
            <c:ext xmlns:c16="http://schemas.microsoft.com/office/drawing/2014/chart" uri="{C3380CC4-5D6E-409C-BE32-E72D297353CC}">
              <c16:uniqueId val="{00000007-8768-4115-8045-6A0A9407C9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4705</c:v>
                </c:pt>
                <c:pt idx="3">
                  <c:v>4234</c:v>
                </c:pt>
                <c:pt idx="6">
                  <c:v>3967</c:v>
                </c:pt>
                <c:pt idx="9">
                  <c:v>3723</c:v>
                </c:pt>
                <c:pt idx="12">
                  <c:v>3605</c:v>
                </c:pt>
              </c:numCache>
            </c:numRef>
          </c:val>
          <c:extLst>
            <c:ext xmlns:c16="http://schemas.microsoft.com/office/drawing/2014/chart" uri="{C3380CC4-5D6E-409C-BE32-E72D297353CC}">
              <c16:uniqueId val="{00000008-8768-4115-8045-6A0A9407C9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81</c:v>
                </c:pt>
                <c:pt idx="3">
                  <c:v>20</c:v>
                </c:pt>
                <c:pt idx="6">
                  <c:v>16</c:v>
                </c:pt>
                <c:pt idx="9">
                  <c:v>11</c:v>
                </c:pt>
                <c:pt idx="12">
                  <c:v>7</c:v>
                </c:pt>
              </c:numCache>
            </c:numRef>
          </c:val>
          <c:extLst>
            <c:ext xmlns:c16="http://schemas.microsoft.com/office/drawing/2014/chart" uri="{C3380CC4-5D6E-409C-BE32-E72D297353CC}">
              <c16:uniqueId val="{00000009-8768-4115-8045-6A0A9407C9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9106</c:v>
                </c:pt>
                <c:pt idx="3">
                  <c:v>11042</c:v>
                </c:pt>
                <c:pt idx="6">
                  <c:v>10974</c:v>
                </c:pt>
                <c:pt idx="9">
                  <c:v>10634</c:v>
                </c:pt>
                <c:pt idx="12">
                  <c:v>10335</c:v>
                </c:pt>
              </c:numCache>
            </c:numRef>
          </c:val>
          <c:extLst>
            <c:ext xmlns:c16="http://schemas.microsoft.com/office/drawing/2014/chart" uri="{C3380CC4-5D6E-409C-BE32-E72D297353CC}">
              <c16:uniqueId val="{0000000A-8768-4115-8045-6A0A9407C9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68-4115-8045-6A0A9407C9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2034</c:v>
                </c:pt>
                <c:pt idx="1">
                  <c:v>2125</c:v>
                </c:pt>
                <c:pt idx="2">
                  <c:v>2127</c:v>
                </c:pt>
              </c:numCache>
            </c:numRef>
          </c:val>
          <c:extLst>
            <c:ext xmlns:c16="http://schemas.microsoft.com/office/drawing/2014/chart" uri="{C3380CC4-5D6E-409C-BE32-E72D297353CC}">
              <c16:uniqueId val="{00000000-B38C-49B8-BF97-38C77AB714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946</c:v>
                </c:pt>
                <c:pt idx="1">
                  <c:v>1124</c:v>
                </c:pt>
                <c:pt idx="2">
                  <c:v>1291</c:v>
                </c:pt>
              </c:numCache>
            </c:numRef>
          </c:val>
          <c:extLst>
            <c:ext xmlns:c16="http://schemas.microsoft.com/office/drawing/2014/chart" uri="{C3380CC4-5D6E-409C-BE32-E72D297353CC}">
              <c16:uniqueId val="{00000001-B38C-49B8-BF97-38C77AB714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3025</c:v>
                </c:pt>
                <c:pt idx="1">
                  <c:v>3066</c:v>
                </c:pt>
                <c:pt idx="2">
                  <c:v>3077</c:v>
                </c:pt>
              </c:numCache>
            </c:numRef>
          </c:val>
          <c:extLst>
            <c:ext xmlns:c16="http://schemas.microsoft.com/office/drawing/2014/chart" uri="{C3380CC4-5D6E-409C-BE32-E72D297353CC}">
              <c16:uniqueId val="{00000002-B38C-49B8-BF97-38C77AB714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17,813
17,656
438.41
12,673,374
12,502,931
115,207
7,089,218
10,334,975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人口減少、少子高齢化に伴う町税の減や社会保障関連経費の増などにより、類似団体平均を下回る状況が続いている。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令和４年度に策定の「第３次美幌町財政運営計画」に基づき、将来にわたって持続可能な財政基盤の確立に向け、今後も経費の節減や事業の見直しを行い、効率的で効果的な行政運営を推進するとともに、新たな財源の確保や税収などの適正な債権管理に努め、収納向上の取り組みを一層推進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令和２年度以降は、会計年度任用職員制度に伴う臨時職員賃金等の経常的経費への算入の影響により、比率が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台で推移しているものの、類似団体平均は下回っている。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今後、物価・エネルギー価格の高騰に伴う物件費の増加や高齢化に伴う扶助費の増加などにより比率の増加が予想されることから、令和４年度に策定の「第３次美幌町財政運営計画」に基づき、税収などの歳入の確保や経費の節減、事業の見直しを行い、持続可能な財政基盤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64</xdr:row>
      <xdr:rowOff>67521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08148"/>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35348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1304"/>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78105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513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63</xdr:row>
      <xdr:rowOff>78105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8641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33248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96325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139082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117492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類似団体平均を上回っているが、広大な行政面積や冬期間の除雪経費の支出等の地理的要因も影響していると思われる。</a:t>
          </a:r>
        </a:p>
        <a:p>
          <a:r>
            <a:rPr kumimoji="1" lang="ja-JP" altLang="en-US" sz="1300">
              <a:latin typeface="ＭＳ Ｐゴシック" panose="020B0600070205080204" pitchFamily="50" charset="-128"/>
              <a:ea typeface="ＭＳ Ｐゴシック" panose="020B0600070205080204" pitchFamily="50" charset="-128"/>
            </a:rPr>
            <a:t>　今後も老朽化した公共施設の更新や道路・橋梁の維持補修費の増加が見込まれることから、「公共施設等総合管理計画」に基づいた施設の複合化や統廃合を推進しながら、経費の抑制に努める。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34024</xdr:rowOff>
    </xdr:from>
    <xdr:to>
      <xdr:col>23</xdr:col>
      <xdr:colOff>133350</xdr:colOff>
      <xdr:row>84</xdr:row>
      <xdr:rowOff>110618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35824"/>
          <a:ext cx="8382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133229</xdr:rowOff>
    </xdr:from>
    <xdr:to>
      <xdr:col>19</xdr:col>
      <xdr:colOff>133350</xdr:colOff>
      <xdr:row>84</xdr:row>
      <xdr:rowOff>34024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63579"/>
          <a:ext cx="889000" cy="7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37081</xdr:rowOff>
    </xdr:from>
    <xdr:to>
      <xdr:col>15</xdr:col>
      <xdr:colOff>82550</xdr:colOff>
      <xdr:row>83</xdr:row>
      <xdr:rowOff>133229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67431"/>
          <a:ext cx="889000" cy="9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171293</xdr:rowOff>
    </xdr:from>
    <xdr:to>
      <xdr:col>11</xdr:col>
      <xdr:colOff>31750</xdr:colOff>
      <xdr:row>83</xdr:row>
      <xdr:rowOff>37081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30193"/>
          <a:ext cx="889000" cy="3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59818</xdr:rowOff>
    </xdr:from>
    <xdr:to>
      <xdr:col>23</xdr:col>
      <xdr:colOff>184150</xdr:colOff>
      <xdr:row>84</xdr:row>
      <xdr:rowOff>161418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31895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3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154674</xdr:rowOff>
    </xdr:from>
    <xdr:to>
      <xdr:col>19</xdr:col>
      <xdr:colOff>184150</xdr:colOff>
      <xdr:row>84</xdr:row>
      <xdr:rowOff>84824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69601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71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82429</xdr:rowOff>
    </xdr:from>
    <xdr:to>
      <xdr:col>15</xdr:col>
      <xdr:colOff>133350</xdr:colOff>
      <xdr:row>84</xdr:row>
      <xdr:rowOff>12579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168806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9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157731</xdr:rowOff>
    </xdr:from>
    <xdr:to>
      <xdr:col>11</xdr:col>
      <xdr:colOff>82550</xdr:colOff>
      <xdr:row>83</xdr:row>
      <xdr:rowOff>87881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72658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0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120493</xdr:rowOff>
    </xdr:from>
    <xdr:to>
      <xdr:col>7</xdr:col>
      <xdr:colOff>31750</xdr:colOff>
      <xdr:row>83</xdr:row>
      <xdr:rowOff>50643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35420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類似団体平均を下回っている状況にあり、国の見直しの状況も踏まえ、引き続き給与の適正化に努める。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112184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86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125589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9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125589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定員管理の適正化に配慮しているものの、数値は増加傾向となっており、令和５年度には類似団体平均を上回っている状況となった。</a:t>
          </a:r>
        </a:p>
        <a:p>
          <a:r>
            <a:rPr kumimoji="1" lang="ja-JP" altLang="en-US" sz="1300">
              <a:latin typeface="ＭＳ Ｐゴシック" panose="020B0600070205080204" pitchFamily="50" charset="-128"/>
              <a:ea typeface="ＭＳ Ｐゴシック" panose="020B0600070205080204" pitchFamily="50" charset="-128"/>
            </a:rPr>
            <a:t>　新たな行政需要に対する人員の適正配置、外部委託の推進、組織機構改革などにより、住民サービスの低下を招かないことを基本に、より一層、職員数の適正管理に努める。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124601</xdr:rowOff>
    </xdr:from>
    <xdr:to>
      <xdr:col>81</xdr:col>
      <xdr:colOff>44450</xdr:colOff>
      <xdr:row>60</xdr:row>
      <xdr:rowOff>156774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1160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76341</xdr:rowOff>
    </xdr:from>
    <xdr:to>
      <xdr:col>77</xdr:col>
      <xdr:colOff>44450</xdr:colOff>
      <xdr:row>60</xdr:row>
      <xdr:rowOff>124601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633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76341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40552"/>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53552</xdr:rowOff>
    </xdr:from>
    <xdr:to>
      <xdr:col>68</xdr:col>
      <xdr:colOff>152400</xdr:colOff>
      <xdr:row>60</xdr:row>
      <xdr:rowOff>56233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40552"/>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105974</xdr:rowOff>
    </xdr:from>
    <xdr:to>
      <xdr:col>81</xdr:col>
      <xdr:colOff>95250</xdr:colOff>
      <xdr:row>61</xdr:row>
      <xdr:rowOff>36124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78051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6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73801</xdr:rowOff>
    </xdr:from>
    <xdr:to>
      <xdr:col>77</xdr:col>
      <xdr:colOff>95250</xdr:colOff>
      <xdr:row>61</xdr:row>
      <xdr:rowOff>3951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14128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129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25541</xdr:rowOff>
    </xdr:from>
    <xdr:to>
      <xdr:col>73</xdr:col>
      <xdr:colOff>44450</xdr:colOff>
      <xdr:row>60</xdr:row>
      <xdr:rowOff>127141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137318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8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5433</xdr:rowOff>
    </xdr:from>
    <xdr:to>
      <xdr:col>64</xdr:col>
      <xdr:colOff>152400</xdr:colOff>
      <xdr:row>60</xdr:row>
      <xdr:rowOff>107033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91810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過去に実施した公的資金補償金免除繰上償還や、過疎対策事業債・辺地対策事業債をはじめとする交付税措置の有利な地方債の活用の成果もあり、本年度においても、許可団体となる基準である</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％を大きく下回ることができましたが、類似団体平均を上回る状況にある。</a:t>
          </a:r>
        </a:p>
        <a:p>
          <a:r>
            <a:rPr kumimoji="1" lang="ja-JP" altLang="en-US" sz="1300">
              <a:latin typeface="ＭＳ Ｐゴシック" panose="020B0600070205080204" pitchFamily="50" charset="-128"/>
              <a:ea typeface="ＭＳ Ｐゴシック" panose="020B0600070205080204" pitchFamily="50" charset="-128"/>
            </a:rPr>
            <a:t>　今後においても、後年度の財政負担を考慮し、真に活用すべき事業であるか否かの見極めを適切に行い、持続可能な財政基盤の確保に努める。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132504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378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8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73660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財政運営計画に基づく計画的な基金の積立を行うことにより、充当可能基金が増加傾向となっており、将来負担比率は生じていない。</a:t>
          </a:r>
        </a:p>
        <a:p>
          <a:r>
            <a:rPr kumimoji="1" lang="ja-JP" altLang="en-US" sz="1300">
              <a:latin typeface="ＭＳ Ｐゴシック" panose="020B0600070205080204" pitchFamily="50" charset="-128"/>
              <a:ea typeface="ＭＳ Ｐゴシック" panose="020B0600070205080204" pitchFamily="50" charset="-128"/>
            </a:rPr>
            <a:t>　今後は、老朽化した公共施設の更新などにより町債残高の増や基金残高の減が見込まれることから、優先度や緊急性を判断し、事業の選択と集中化を図るなど、将来を見据えた行財政運営に努める。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17,813
17,656
438.41
12,673,374
12,502,931
115,207
7,089,218
10,334,975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令和２年度以降は、会計年度任用職員制度に伴う臨時職員賃金等の人件費への算入により大幅増となっているが、定員管理の適正化の推進により、類似団体平均とほぼ同水準で推移している。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引き続き定員管理の適正化や外部委託の推進等により、人件費全体の抑制に努める。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2582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令和５年度については、令和４年度同様にふるさと寄附金の増収に伴う返礼品等が増となったこと、また、町有財産の未利用施設除却事業を実施したことにより類似団体平均を上回ることとなった。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また、物価・エネルギー価格の高騰などに伴う支出の増加が今後見込まれることから、今後も内部管理経費の徹底した節減と効率的な執行のほか、公共施設の管理運営の見直しを進めていく。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04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63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16</xdr:row>
      <xdr:rowOff>76708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638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169435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112776</xdr:rowOff>
    </xdr:from>
    <xdr:to>
      <xdr:col>69</xdr:col>
      <xdr:colOff>142875</xdr:colOff>
      <xdr:row>15</xdr:row>
      <xdr:rowOff>42926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53103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類似団体平均を下回っている要因は、給付事業全般の検証による所得制限の設定等があげられる。</a:t>
          </a:r>
        </a:p>
        <a:p>
          <a:r>
            <a:rPr kumimoji="1" lang="ja-JP" altLang="en-US" sz="1300">
              <a:latin typeface="ＭＳ Ｐゴシック" panose="020B0600070205080204" pitchFamily="50" charset="-128"/>
              <a:ea typeface="ＭＳ Ｐゴシック" panose="020B0600070205080204" pitchFamily="50" charset="-128"/>
            </a:rPr>
            <a:t>　今後、少子高齢化の進展に伴う給付事業の見直しが見込まれるが、引き続き給付水準の適正化に努める。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今後、公共施設等の老朽化による支出増加が見込まれるため、「公共施設等総合管理計画」に基づいた施設の統廃合も推進しながら経費の抑制を図り、施設の計画的な維持補修に努める。</a:t>
          </a:r>
        </a:p>
        <a:p>
          <a:r>
            <a:rPr kumimoji="1" lang="ja-JP" altLang="en-US" sz="1300">
              <a:latin typeface="ＭＳ Ｐゴシック" panose="020B0600070205080204" pitchFamily="50" charset="-128"/>
              <a:ea typeface="ＭＳ Ｐゴシック" panose="020B0600070205080204" pitchFamily="50" charset="-128"/>
            </a:rPr>
            <a:t>　繰出金については、近年増加傾向にあるため、今後も引き続き内部経費節減などによる健全化策を推進し、普通会計の負担の抑制に努める。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62230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補助金、負担金の再点検・再評価を実施してきたことにより、類似団体平均を若干下回っているが、企業会計への繰出金の増などにより近年は増加傾向にある。</a:t>
          </a:r>
        </a:p>
        <a:p>
          <a:r>
            <a:rPr kumimoji="1" lang="ja-JP" altLang="en-US" sz="1300">
              <a:latin typeface="ＭＳ Ｐゴシック" panose="020B0600070205080204" pitchFamily="50" charset="-128"/>
              <a:ea typeface="ＭＳ Ｐゴシック" panose="020B0600070205080204" pitchFamily="50" charset="-128"/>
            </a:rPr>
            <a:t>　町単独による補助金・負担金については、引き続き交付基準の明確化や事業効果の検証を進めるなど、適正化策を進めていく。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84546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30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144961</xdr:rowOff>
    </xdr:from>
    <xdr:to>
      <xdr:col>78</xdr:col>
      <xdr:colOff>69850</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4571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131899</xdr:rowOff>
    </xdr:from>
    <xdr:to>
      <xdr:col>73</xdr:col>
      <xdr:colOff>180975</xdr:colOff>
      <xdr:row>35</xdr:row>
      <xdr:rowOff>144961</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326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33927</xdr:rowOff>
    </xdr:from>
    <xdr:to>
      <xdr:col>69</xdr:col>
      <xdr:colOff>92075</xdr:colOff>
      <xdr:row>35</xdr:row>
      <xdr:rowOff>131899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3467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33746</xdr:rowOff>
    </xdr:from>
    <xdr:to>
      <xdr:col>82</xdr:col>
      <xdr:colOff>158750</xdr:colOff>
      <xdr:row>36</xdr:row>
      <xdr:rowOff>135346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50273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5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94161</xdr:rowOff>
    </xdr:from>
    <xdr:to>
      <xdr:col>74</xdr:col>
      <xdr:colOff>31750</xdr:colOff>
      <xdr:row>36</xdr:row>
      <xdr:rowOff>24311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34488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81099</xdr:rowOff>
    </xdr:from>
    <xdr:to>
      <xdr:col>69</xdr:col>
      <xdr:colOff>142875</xdr:colOff>
      <xdr:row>36</xdr:row>
      <xdr:rowOff>11249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21426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154577</xdr:rowOff>
    </xdr:from>
    <xdr:to>
      <xdr:col>65</xdr:col>
      <xdr:colOff>53975</xdr:colOff>
      <xdr:row>35</xdr:row>
      <xdr:rowOff>84727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94904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累次にわたる公共事業に係る町債の増発により、類似団体平均を大きく上回っていたが、町債の新規発行抑制や一部償還完了などにより、近年では減少が進み、令和２年度以降は、類似団体平均を下回っている。　　</a:t>
          </a:r>
        </a:p>
        <a:p>
          <a:r>
            <a:rPr kumimoji="1" lang="ja-JP" altLang="en-US" sz="1200">
              <a:latin typeface="ＭＳ Ｐゴシック" panose="020B0600070205080204" pitchFamily="50" charset="-128"/>
              <a:ea typeface="ＭＳ Ｐゴシック" panose="020B0600070205080204" pitchFamily="50" charset="-128"/>
            </a:rPr>
            <a:t>　今後は、役場庁舎改築等に伴う公債費の増をはじめ、公共施設の更新等による公債費の増が見込まれるため、優先度や緊急性を判断し、事業の選択と集中化を図りながら、引き続き適正な財政運営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709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　令和４年度に策定の「第３次美幌町財政運営計画」に基づき、引き続き事務事業の見直しや経費の節減に取り組み、持続可能な財政基盤の確保に努める。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389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108713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926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92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72136</xdr:rowOff>
    </xdr:from>
    <xdr:to>
      <xdr:col>69</xdr:col>
      <xdr:colOff>92075</xdr:colOff>
      <xdr:row>76</xdr:row>
      <xdr:rowOff>17272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5943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120815</xdr:rowOff>
    </xdr:from>
    <xdr:to>
      <xdr:col>29</xdr:col>
      <xdr:colOff>127000</xdr:colOff>
      <xdr:row>16</xdr:row>
      <xdr:rowOff>1461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0190"/>
          <a:ext cx="647700" cy="52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1461</xdr:rowOff>
    </xdr:from>
    <xdr:to>
      <xdr:col>26</xdr:col>
      <xdr:colOff>50800</xdr:colOff>
      <xdr:row>16</xdr:row>
      <xdr:rowOff>32448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2286"/>
          <a:ext cx="698500" cy="3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32448</xdr:rowOff>
    </xdr:from>
    <xdr:to>
      <xdr:col>22</xdr:col>
      <xdr:colOff>114300</xdr:colOff>
      <xdr:row>16</xdr:row>
      <xdr:rowOff>43637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3273"/>
          <a:ext cx="6985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43637</xdr:rowOff>
    </xdr:from>
    <xdr:to>
      <xdr:col>18</xdr:col>
      <xdr:colOff>177800</xdr:colOff>
      <xdr:row>16</xdr:row>
      <xdr:rowOff>148438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4462"/>
          <a:ext cx="698500" cy="10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69075</xdr:rowOff>
    </xdr:from>
    <xdr:to>
      <xdr:col>15</xdr:col>
      <xdr:colOff>101600</xdr:colOff>
      <xdr:row>19</xdr:row>
      <xdr:rowOff>170675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155452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70015</xdr:rowOff>
    </xdr:from>
    <xdr:to>
      <xdr:col>29</xdr:col>
      <xdr:colOff>177800</xdr:colOff>
      <xdr:row>16</xdr:row>
      <xdr:rowOff>165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86542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122111</xdr:rowOff>
    </xdr:from>
    <xdr:to>
      <xdr:col>26</xdr:col>
      <xdr:colOff>101600</xdr:colOff>
      <xdr:row>16</xdr:row>
      <xdr:rowOff>52261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62438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153098</xdr:rowOff>
    </xdr:from>
    <xdr:to>
      <xdr:col>22</xdr:col>
      <xdr:colOff>165100</xdr:colOff>
      <xdr:row>16</xdr:row>
      <xdr:rowOff>83248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93425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164287</xdr:rowOff>
    </xdr:from>
    <xdr:to>
      <xdr:col>19</xdr:col>
      <xdr:colOff>38100</xdr:colOff>
      <xdr:row>16</xdr:row>
      <xdr:rowOff>94437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104614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5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97638</xdr:rowOff>
    </xdr:from>
    <xdr:to>
      <xdr:col>15</xdr:col>
      <xdr:colOff>101600</xdr:colOff>
      <xdr:row>17</xdr:row>
      <xdr:rowOff>27788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183030</xdr:rowOff>
    </xdr:from>
    <xdr:to>
      <xdr:col>29</xdr:col>
      <xdr:colOff>127000</xdr:colOff>
      <xdr:row>35</xdr:row>
      <xdr:rowOff>332786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93380"/>
          <a:ext cx="647700" cy="149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183030</xdr:rowOff>
    </xdr:from>
    <xdr:to>
      <xdr:col>26</xdr:col>
      <xdr:colOff>50800</xdr:colOff>
      <xdr:row>36</xdr:row>
      <xdr:rowOff>71404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93380"/>
          <a:ext cx="698500" cy="231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71404</xdr:rowOff>
    </xdr:from>
    <xdr:to>
      <xdr:col>22</xdr:col>
      <xdr:colOff>114300</xdr:colOff>
      <xdr:row>36</xdr:row>
      <xdr:rowOff>114815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24654"/>
          <a:ext cx="698500" cy="4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30234</xdr:rowOff>
    </xdr:from>
    <xdr:to>
      <xdr:col>18</xdr:col>
      <xdr:colOff>177800</xdr:colOff>
      <xdr:row>36</xdr:row>
      <xdr:rowOff>114815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83484"/>
          <a:ext cx="698500" cy="8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12718</xdr:rowOff>
    </xdr:from>
    <xdr:to>
      <xdr:col>15</xdr:col>
      <xdr:colOff>101600</xdr:colOff>
      <xdr:row>37</xdr:row>
      <xdr:rowOff>114318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99095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281986</xdr:rowOff>
    </xdr:from>
    <xdr:to>
      <xdr:col>29</xdr:col>
      <xdr:colOff>177800</xdr:colOff>
      <xdr:row>36</xdr:row>
      <xdr:rowOff>40686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9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127063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3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132230</xdr:rowOff>
    </xdr:from>
    <xdr:to>
      <xdr:col>26</xdr:col>
      <xdr:colOff>101600</xdr:colOff>
      <xdr:row>35</xdr:row>
      <xdr:rowOff>233830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244007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20604</xdr:rowOff>
    </xdr:from>
    <xdr:to>
      <xdr:col>22</xdr:col>
      <xdr:colOff>165100</xdr:colOff>
      <xdr:row>36</xdr:row>
      <xdr:rowOff>122204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7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132381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4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64015</xdr:rowOff>
    </xdr:from>
    <xdr:to>
      <xdr:col>19</xdr:col>
      <xdr:colOff>38100</xdr:colOff>
      <xdr:row>36</xdr:row>
      <xdr:rowOff>165615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1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150392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0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322334</xdr:rowOff>
    </xdr:from>
    <xdr:to>
      <xdr:col>15</xdr:col>
      <xdr:colOff>101600</xdr:colOff>
      <xdr:row>36</xdr:row>
      <xdr:rowOff>81034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91211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0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17,813
17,656
438.41
12,673,374
12,502,931
115,207
7,089,218
10,334,975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135204</xdr:rowOff>
    </xdr:from>
    <xdr:to>
      <xdr:col>24</xdr:col>
      <xdr:colOff>63500</xdr:colOff>
      <xdr:row>34</xdr:row>
      <xdr:rowOff>163109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64504"/>
          <a:ext cx="8382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138176</xdr:rowOff>
    </xdr:from>
    <xdr:to>
      <xdr:col>19</xdr:col>
      <xdr:colOff>177800</xdr:colOff>
      <xdr:row>34</xdr:row>
      <xdr:rowOff>163109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967476"/>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138176</xdr:rowOff>
    </xdr:from>
    <xdr:to>
      <xdr:col>15</xdr:col>
      <xdr:colOff>50800</xdr:colOff>
      <xdr:row>35</xdr:row>
      <xdr:rowOff>35367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67476"/>
          <a:ext cx="889000" cy="6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35367</xdr:rowOff>
    </xdr:from>
    <xdr:to>
      <xdr:col>10</xdr:col>
      <xdr:colOff>114300</xdr:colOff>
      <xdr:row>37</xdr:row>
      <xdr:rowOff>126136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36117"/>
          <a:ext cx="889000" cy="43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136982</xdr:rowOff>
    </xdr:from>
    <xdr:to>
      <xdr:col>6</xdr:col>
      <xdr:colOff>38100</xdr:colOff>
      <xdr:row>39</xdr:row>
      <xdr:rowOff>67132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65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58259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84404</xdr:rowOff>
    </xdr:from>
    <xdr:to>
      <xdr:col>24</xdr:col>
      <xdr:colOff>114300</xdr:colOff>
      <xdr:row>35</xdr:row>
      <xdr:rowOff>14554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107281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6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112309</xdr:rowOff>
    </xdr:from>
    <xdr:to>
      <xdr:col>20</xdr:col>
      <xdr:colOff>38100</xdr:colOff>
      <xdr:row>35</xdr:row>
      <xdr:rowOff>42459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58986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1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87376</xdr:rowOff>
    </xdr:from>
    <xdr:to>
      <xdr:col>15</xdr:col>
      <xdr:colOff>101600</xdr:colOff>
      <xdr:row>35</xdr:row>
      <xdr:rowOff>17526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34053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69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156017</xdr:rowOff>
    </xdr:from>
    <xdr:to>
      <xdr:col>10</xdr:col>
      <xdr:colOff>165100</xdr:colOff>
      <xdr:row>35</xdr:row>
      <xdr:rowOff>86167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102694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6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75336</xdr:rowOff>
    </xdr:from>
    <xdr:to>
      <xdr:col>6</xdr:col>
      <xdr:colOff>38100</xdr:colOff>
      <xdr:row>38</xdr:row>
      <xdr:rowOff>5486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22013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1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106718</xdr:rowOff>
    </xdr:from>
    <xdr:to>
      <xdr:col>24</xdr:col>
      <xdr:colOff>63500</xdr:colOff>
      <xdr:row>56</xdr:row>
      <xdr:rowOff>16064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36468"/>
          <a:ext cx="838200" cy="8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16064</xdr:rowOff>
    </xdr:from>
    <xdr:to>
      <xdr:col>19</xdr:col>
      <xdr:colOff>177800</xdr:colOff>
      <xdr:row>56</xdr:row>
      <xdr:rowOff>145114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17264"/>
          <a:ext cx="889000" cy="1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145114</xdr:rowOff>
    </xdr:from>
    <xdr:to>
      <xdr:col>15</xdr:col>
      <xdr:colOff>50800</xdr:colOff>
      <xdr:row>57</xdr:row>
      <xdr:rowOff>104788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6314"/>
          <a:ext cx="889000" cy="1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123881</xdr:rowOff>
    </xdr:from>
    <xdr:to>
      <xdr:col>10</xdr:col>
      <xdr:colOff>114300</xdr:colOff>
      <xdr:row>57</xdr:row>
      <xdr:rowOff>104788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25081"/>
          <a:ext cx="889000" cy="1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55918</xdr:rowOff>
    </xdr:from>
    <xdr:to>
      <xdr:col>24</xdr:col>
      <xdr:colOff>114300</xdr:colOff>
      <xdr:row>55</xdr:row>
      <xdr:rowOff>157518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78795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3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136714</xdr:rowOff>
    </xdr:from>
    <xdr:to>
      <xdr:col>20</xdr:col>
      <xdr:colOff>38100</xdr:colOff>
      <xdr:row>56</xdr:row>
      <xdr:rowOff>66864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83391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4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94314</xdr:rowOff>
    </xdr:from>
    <xdr:to>
      <xdr:col>15</xdr:col>
      <xdr:colOff>101600</xdr:colOff>
      <xdr:row>57</xdr:row>
      <xdr:rowOff>24464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53988</xdr:rowOff>
    </xdr:from>
    <xdr:to>
      <xdr:col>10</xdr:col>
      <xdr:colOff>165100</xdr:colOff>
      <xdr:row>57</xdr:row>
      <xdr:rowOff>155588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73081</xdr:rowOff>
    </xdr:from>
    <xdr:to>
      <xdr:col>6</xdr:col>
      <xdr:colOff>38100</xdr:colOff>
      <xdr:row>57</xdr:row>
      <xdr:rowOff>3231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19758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15959</xdr:rowOff>
    </xdr:from>
    <xdr:to>
      <xdr:col>24</xdr:col>
      <xdr:colOff>63500</xdr:colOff>
      <xdr:row>76</xdr:row>
      <xdr:rowOff>73794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046159"/>
          <a:ext cx="8382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61748</xdr:rowOff>
    </xdr:from>
    <xdr:to>
      <xdr:col>19</xdr:col>
      <xdr:colOff>177800</xdr:colOff>
      <xdr:row>76</xdr:row>
      <xdr:rowOff>73794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091948"/>
          <a:ext cx="889000" cy="1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61748</xdr:rowOff>
    </xdr:from>
    <xdr:to>
      <xdr:col>15</xdr:col>
      <xdr:colOff>50800</xdr:colOff>
      <xdr:row>77</xdr:row>
      <xdr:rowOff>2380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091948"/>
          <a:ext cx="889000" cy="1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87556</xdr:rowOff>
    </xdr:from>
    <xdr:to>
      <xdr:col>10</xdr:col>
      <xdr:colOff>114300</xdr:colOff>
      <xdr:row>77</xdr:row>
      <xdr:rowOff>2380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17756"/>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6445</xdr:rowOff>
    </xdr:from>
    <xdr:to>
      <xdr:col>6</xdr:col>
      <xdr:colOff>38100</xdr:colOff>
      <xdr:row>78</xdr:row>
      <xdr:rowOff>108045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99172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136609</xdr:rowOff>
    </xdr:from>
    <xdr:to>
      <xdr:col>24</xdr:col>
      <xdr:colOff>114300</xdr:colOff>
      <xdr:row>76</xdr:row>
      <xdr:rowOff>66759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159486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8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22994</xdr:rowOff>
    </xdr:from>
    <xdr:to>
      <xdr:col>20</xdr:col>
      <xdr:colOff>38100</xdr:colOff>
      <xdr:row>76</xdr:row>
      <xdr:rowOff>124594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141122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2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10948</xdr:rowOff>
    </xdr:from>
    <xdr:to>
      <xdr:col>15</xdr:col>
      <xdr:colOff>101600</xdr:colOff>
      <xdr:row>76</xdr:row>
      <xdr:rowOff>112548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129074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123030</xdr:rowOff>
    </xdr:from>
    <xdr:to>
      <xdr:col>10</xdr:col>
      <xdr:colOff>165100</xdr:colOff>
      <xdr:row>77</xdr:row>
      <xdr:rowOff>53180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69707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36756</xdr:rowOff>
    </xdr:from>
    <xdr:to>
      <xdr:col>6</xdr:col>
      <xdr:colOff>38100</xdr:colOff>
      <xdr:row>76</xdr:row>
      <xdr:rowOff>138356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154884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8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115751</xdr:rowOff>
    </xdr:from>
    <xdr:to>
      <xdr:col>24</xdr:col>
      <xdr:colOff>63500</xdr:colOff>
      <xdr:row>96</xdr:row>
      <xdr:rowOff>124090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74951"/>
          <a:ext cx="8382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64250</xdr:rowOff>
    </xdr:from>
    <xdr:to>
      <xdr:col>19</xdr:col>
      <xdr:colOff>177800</xdr:colOff>
      <xdr:row>96</xdr:row>
      <xdr:rowOff>124090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23450"/>
          <a:ext cx="889000" cy="5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64250</xdr:rowOff>
    </xdr:from>
    <xdr:to>
      <xdr:col>15</xdr:col>
      <xdr:colOff>50800</xdr:colOff>
      <xdr:row>98</xdr:row>
      <xdr:rowOff>1201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23450"/>
          <a:ext cx="889000" cy="27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xdr:rowOff>
    </xdr:from>
    <xdr:to>
      <xdr:col>10</xdr:col>
      <xdr:colOff>114300</xdr:colOff>
      <xdr:row>98</xdr:row>
      <xdr:rowOff>4195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3301"/>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64951</xdr:rowOff>
    </xdr:from>
    <xdr:to>
      <xdr:col>24</xdr:col>
      <xdr:colOff>114300</xdr:colOff>
      <xdr:row>96</xdr:row>
      <xdr:rowOff>166551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43378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73290</xdr:rowOff>
    </xdr:from>
    <xdr:to>
      <xdr:col>20</xdr:col>
      <xdr:colOff>38100</xdr:colOff>
      <xdr:row>97</xdr:row>
      <xdr:rowOff>3440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166017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2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13450</xdr:rowOff>
    </xdr:from>
    <xdr:to>
      <xdr:col>15</xdr:col>
      <xdr:colOff>101600</xdr:colOff>
      <xdr:row>96</xdr:row>
      <xdr:rowOff>115050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106177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121851</xdr:rowOff>
    </xdr:from>
    <xdr:to>
      <xdr:col>10</xdr:col>
      <xdr:colOff>165100</xdr:colOff>
      <xdr:row>98</xdr:row>
      <xdr:rowOff>52001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43128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124845</xdr:rowOff>
    </xdr:from>
    <xdr:to>
      <xdr:col>6</xdr:col>
      <xdr:colOff>38100</xdr:colOff>
      <xdr:row>98</xdr:row>
      <xdr:rowOff>54995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46122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108414</xdr:rowOff>
    </xdr:from>
    <xdr:to>
      <xdr:col>55</xdr:col>
      <xdr:colOff>0</xdr:colOff>
      <xdr:row>35</xdr:row>
      <xdr:rowOff>145959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09164"/>
          <a:ext cx="8382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145959</xdr:rowOff>
    </xdr:from>
    <xdr:to>
      <xdr:col>50</xdr:col>
      <xdr:colOff>114300</xdr:colOff>
      <xdr:row>36</xdr:row>
      <xdr:rowOff>66768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146709"/>
          <a:ext cx="889000" cy="9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142215</xdr:rowOff>
    </xdr:from>
    <xdr:to>
      <xdr:col>45</xdr:col>
      <xdr:colOff>177800</xdr:colOff>
      <xdr:row>36</xdr:row>
      <xdr:rowOff>66768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00065"/>
          <a:ext cx="889000" cy="4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142215</xdr:rowOff>
    </xdr:from>
    <xdr:to>
      <xdr:col>41</xdr:col>
      <xdr:colOff>50800</xdr:colOff>
      <xdr:row>36</xdr:row>
      <xdr:rowOff>157385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00065"/>
          <a:ext cx="889000" cy="5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144937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57614</xdr:rowOff>
    </xdr:from>
    <xdr:to>
      <xdr:col>55</xdr:col>
      <xdr:colOff>50800</xdr:colOff>
      <xdr:row>35</xdr:row>
      <xdr:rowOff>159214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80491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0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95159</xdr:rowOff>
    </xdr:from>
    <xdr:to>
      <xdr:col>50</xdr:col>
      <xdr:colOff>165100</xdr:colOff>
      <xdr:row>36</xdr:row>
      <xdr:rowOff>25309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41836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7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15968</xdr:rowOff>
    </xdr:from>
    <xdr:to>
      <xdr:col>46</xdr:col>
      <xdr:colOff>38100</xdr:colOff>
      <xdr:row>36</xdr:row>
      <xdr:rowOff>117568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134095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59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91415</xdr:rowOff>
    </xdr:from>
    <xdr:to>
      <xdr:col>41</xdr:col>
      <xdr:colOff>101600</xdr:colOff>
      <xdr:row>34</xdr:row>
      <xdr:rowOff>21565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12692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4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106585</xdr:rowOff>
    </xdr:from>
    <xdr:to>
      <xdr:col>36</xdr:col>
      <xdr:colOff>165100</xdr:colOff>
      <xdr:row>37</xdr:row>
      <xdr:rowOff>36735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53262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0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111404</xdr:rowOff>
    </xdr:from>
    <xdr:to>
      <xdr:col>54</xdr:col>
      <xdr:colOff>189865</xdr:colOff>
      <xdr:row>58</xdr:row>
      <xdr:rowOff>63924</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9198254"/>
          <a:ext cx="1270" cy="80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67751</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1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63924</xdr:rowOff>
    </xdr:from>
    <xdr:to>
      <xdr:col>55</xdr:col>
      <xdr:colOff>88900</xdr:colOff>
      <xdr:row>58</xdr:row>
      <xdr:rowOff>63924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0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58081</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9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111404</xdr:rowOff>
    </xdr:from>
    <xdr:to>
      <xdr:col>55</xdr:col>
      <xdr:colOff>88900</xdr:colOff>
      <xdr:row>53</xdr:row>
      <xdr:rowOff>111404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19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4949</xdr:rowOff>
    </xdr:from>
    <xdr:to>
      <xdr:col>55</xdr:col>
      <xdr:colOff>0</xdr:colOff>
      <xdr:row>56</xdr:row>
      <xdr:rowOff>14779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606149"/>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100131</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701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121704</xdr:rowOff>
    </xdr:from>
    <xdr:to>
      <xdr:col>55</xdr:col>
      <xdr:colOff>50800</xdr:colOff>
      <xdr:row>57</xdr:row>
      <xdr:rowOff>51854</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72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14779</xdr:rowOff>
    </xdr:from>
    <xdr:to>
      <xdr:col>50</xdr:col>
      <xdr:colOff>114300</xdr:colOff>
      <xdr:row>56</xdr:row>
      <xdr:rowOff>58940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15979"/>
          <a:ext cx="889000" cy="4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127849</xdr:rowOff>
    </xdr:from>
    <xdr:to>
      <xdr:col>50</xdr:col>
      <xdr:colOff>165100</xdr:colOff>
      <xdr:row>57</xdr:row>
      <xdr:rowOff>57999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2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49126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82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64043</xdr:rowOff>
    </xdr:from>
    <xdr:to>
      <xdr:col>45</xdr:col>
      <xdr:colOff>177800</xdr:colOff>
      <xdr:row>56</xdr:row>
      <xdr:rowOff>58940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8807993"/>
          <a:ext cx="889000" cy="85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82440</xdr:rowOff>
    </xdr:from>
    <xdr:to>
      <xdr:col>46</xdr:col>
      <xdr:colOff>38100</xdr:colOff>
      <xdr:row>57</xdr:row>
      <xdr:rowOff>12590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68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77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64043</xdr:rowOff>
    </xdr:from>
    <xdr:to>
      <xdr:col>41</xdr:col>
      <xdr:colOff>50800</xdr:colOff>
      <xdr:row>56</xdr:row>
      <xdr:rowOff>72720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8807993"/>
          <a:ext cx="889000" cy="86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163204</xdr:rowOff>
    </xdr:from>
    <xdr:to>
      <xdr:col>41</xdr:col>
      <xdr:colOff>101600</xdr:colOff>
      <xdr:row>56</xdr:row>
      <xdr:rowOff>93354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84481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68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25971</xdr:rowOff>
    </xdr:from>
    <xdr:to>
      <xdr:col>36</xdr:col>
      <xdr:colOff>165100</xdr:colOff>
      <xdr:row>57</xdr:row>
      <xdr:rowOff>127571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118698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125599</xdr:rowOff>
    </xdr:from>
    <xdr:to>
      <xdr:col>55</xdr:col>
      <xdr:colOff>50800</xdr:colOff>
      <xdr:row>56</xdr:row>
      <xdr:rowOff>55749</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148476</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0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135429</xdr:rowOff>
    </xdr:from>
    <xdr:to>
      <xdr:col>50</xdr:col>
      <xdr:colOff>165100</xdr:colOff>
      <xdr:row>56</xdr:row>
      <xdr:rowOff>65579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82106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34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8140</xdr:rowOff>
    </xdr:from>
    <xdr:to>
      <xdr:col>46</xdr:col>
      <xdr:colOff>38100</xdr:colOff>
      <xdr:row>56</xdr:row>
      <xdr:rowOff>109740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126267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13243</xdr:rowOff>
    </xdr:from>
    <xdr:to>
      <xdr:col>41</xdr:col>
      <xdr:colOff>101600</xdr:colOff>
      <xdr:row>51</xdr:row>
      <xdr:rowOff>114843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87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131370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53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21920</xdr:rowOff>
    </xdr:from>
    <xdr:to>
      <xdr:col>36</xdr:col>
      <xdr:colOff>165100</xdr:colOff>
      <xdr:row>56</xdr:row>
      <xdr:rowOff>123520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140047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997</xdr:rowOff>
    </xdr:from>
    <xdr:to>
      <xdr:col>55</xdr:col>
      <xdr:colOff>0</xdr:colOff>
      <xdr:row>79</xdr:row>
      <xdr:rowOff>15036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45547"/>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15036</xdr:rowOff>
    </xdr:from>
    <xdr:to>
      <xdr:col>50</xdr:col>
      <xdr:colOff>114300</xdr:colOff>
      <xdr:row>79</xdr:row>
      <xdr:rowOff>30105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59586"/>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99199</xdr:rowOff>
    </xdr:from>
    <xdr:to>
      <xdr:col>45</xdr:col>
      <xdr:colOff>177800</xdr:colOff>
      <xdr:row>79</xdr:row>
      <xdr:rowOff>30105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957949"/>
          <a:ext cx="889000" cy="6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99199</xdr:rowOff>
    </xdr:from>
    <xdr:to>
      <xdr:col>41</xdr:col>
      <xdr:colOff>50800</xdr:colOff>
      <xdr:row>78</xdr:row>
      <xdr:rowOff>135967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957949"/>
          <a:ext cx="889000" cy="5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121647</xdr:rowOff>
    </xdr:from>
    <xdr:to>
      <xdr:col>55</xdr:col>
      <xdr:colOff>50800</xdr:colOff>
      <xdr:row>79</xdr:row>
      <xdr:rowOff>51797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36574</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0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135686</xdr:rowOff>
    </xdr:from>
    <xdr:to>
      <xdr:col>50</xdr:col>
      <xdr:colOff>165100</xdr:colOff>
      <xdr:row>79</xdr:row>
      <xdr:rowOff>65836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56963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150755</xdr:rowOff>
    </xdr:from>
    <xdr:to>
      <xdr:col>46</xdr:col>
      <xdr:colOff>38100</xdr:colOff>
      <xdr:row>79</xdr:row>
      <xdr:rowOff>80905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72032</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61017" y="13616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48399</xdr:rowOff>
    </xdr:from>
    <xdr:to>
      <xdr:col>41</xdr:col>
      <xdr:colOff>101600</xdr:colOff>
      <xdr:row>75</xdr:row>
      <xdr:rowOff>150000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9071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166526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6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85167</xdr:rowOff>
    </xdr:from>
    <xdr:to>
      <xdr:col>36</xdr:col>
      <xdr:colOff>165100</xdr:colOff>
      <xdr:row>79</xdr:row>
      <xdr:rowOff>15317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6444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107779</xdr:rowOff>
    </xdr:from>
    <xdr:to>
      <xdr:col>54</xdr:col>
      <xdr:colOff>189865</xdr:colOff>
      <xdr:row>98</xdr:row>
      <xdr:rowOff>157736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881179"/>
          <a:ext cx="1270" cy="10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161563</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6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157736</xdr:rowOff>
    </xdr:from>
    <xdr:to>
      <xdr:col>55</xdr:col>
      <xdr:colOff>88900</xdr:colOff>
      <xdr:row>98</xdr:row>
      <xdr:rowOff>157736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54456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65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107779</xdr:rowOff>
    </xdr:from>
    <xdr:to>
      <xdr:col>55</xdr:col>
      <xdr:colOff>88900</xdr:colOff>
      <xdr:row>92</xdr:row>
      <xdr:rowOff>107779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88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170424</xdr:rowOff>
    </xdr:from>
    <xdr:to>
      <xdr:col>55</xdr:col>
      <xdr:colOff>0</xdr:colOff>
      <xdr:row>96</xdr:row>
      <xdr:rowOff>83175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458174"/>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152686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1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2809</xdr:rowOff>
    </xdr:from>
    <xdr:to>
      <xdr:col>55</xdr:col>
      <xdr:colOff>50800</xdr:colOff>
      <xdr:row>97</xdr:row>
      <xdr:rowOff>104409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3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170424</xdr:rowOff>
    </xdr:from>
    <xdr:to>
      <xdr:col>50</xdr:col>
      <xdr:colOff>114300</xdr:colOff>
      <xdr:row>96</xdr:row>
      <xdr:rowOff>138221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458174"/>
          <a:ext cx="889000" cy="13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13463</xdr:rowOff>
    </xdr:from>
    <xdr:to>
      <xdr:col>50</xdr:col>
      <xdr:colOff>165100</xdr:colOff>
      <xdr:row>97</xdr:row>
      <xdr:rowOff>115063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106190</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155770</xdr:rowOff>
    </xdr:from>
    <xdr:to>
      <xdr:col>45</xdr:col>
      <xdr:colOff>177800</xdr:colOff>
      <xdr:row>96</xdr:row>
      <xdr:rowOff>138221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5586270"/>
          <a:ext cx="889000" cy="10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147841</xdr:rowOff>
    </xdr:from>
    <xdr:to>
      <xdr:col>46</xdr:col>
      <xdr:colOff>38100</xdr:colOff>
      <xdr:row>97</xdr:row>
      <xdr:rowOff>77991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69118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6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155770</xdr:rowOff>
    </xdr:from>
    <xdr:to>
      <xdr:col>41</xdr:col>
      <xdr:colOff>50800</xdr:colOff>
      <xdr:row>97</xdr:row>
      <xdr:rowOff>21103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5586270"/>
          <a:ext cx="889000" cy="106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94355</xdr:rowOff>
    </xdr:from>
    <xdr:to>
      <xdr:col>41</xdr:col>
      <xdr:colOff>101600</xdr:colOff>
      <xdr:row>97</xdr:row>
      <xdr:rowOff>24505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55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64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113102</xdr:rowOff>
    </xdr:from>
    <xdr:to>
      <xdr:col>36</xdr:col>
      <xdr:colOff>165100</xdr:colOff>
      <xdr:row>98</xdr:row>
      <xdr:rowOff>43252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34379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8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32375</xdr:rowOff>
    </xdr:from>
    <xdr:to>
      <xdr:col>55</xdr:col>
      <xdr:colOff>50800</xdr:colOff>
      <xdr:row>96</xdr:row>
      <xdr:rowOff>133975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4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55252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119624</xdr:rowOff>
    </xdr:from>
    <xdr:to>
      <xdr:col>50</xdr:col>
      <xdr:colOff>165100</xdr:colOff>
      <xdr:row>96</xdr:row>
      <xdr:rowOff>49774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66301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18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87421</xdr:rowOff>
    </xdr:from>
    <xdr:to>
      <xdr:col>46</xdr:col>
      <xdr:colOff>38100</xdr:colOff>
      <xdr:row>97</xdr:row>
      <xdr:rowOff>17571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34098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3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104970</xdr:rowOff>
    </xdr:from>
    <xdr:to>
      <xdr:col>41</xdr:col>
      <xdr:colOff>101600</xdr:colOff>
      <xdr:row>91</xdr:row>
      <xdr:rowOff>35120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55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51647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61795" y="1531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141753</xdr:rowOff>
    </xdr:from>
    <xdr:to>
      <xdr:col>36</xdr:col>
      <xdr:colOff>165100</xdr:colOff>
      <xdr:row>97</xdr:row>
      <xdr:rowOff>71903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88430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51754</xdr:rowOff>
    </xdr:from>
    <xdr:to>
      <xdr:col>85</xdr:col>
      <xdr:colOff>127000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38304"/>
          <a:ext cx="8382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26035</xdr:rowOff>
    </xdr:from>
    <xdr:to>
      <xdr:col>67</xdr:col>
      <xdr:colOff>101600</xdr:colOff>
      <xdr:row>39</xdr:row>
      <xdr:rowOff>127635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144162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8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954</xdr:rowOff>
    </xdr:from>
    <xdr:to>
      <xdr:col>85</xdr:col>
      <xdr:colOff>177800</xdr:colOff>
      <xdr:row>39</xdr:row>
      <xdr:rowOff>102554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94955</xdr:rowOff>
    </xdr:from>
    <xdr:to>
      <xdr:col>85</xdr:col>
      <xdr:colOff>127000</xdr:colOff>
      <xdr:row>76</xdr:row>
      <xdr:rowOff>142063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125155"/>
          <a:ext cx="8382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94955</xdr:rowOff>
    </xdr:from>
    <xdr:to>
      <xdr:col>81</xdr:col>
      <xdr:colOff>50800</xdr:colOff>
      <xdr:row>76</xdr:row>
      <xdr:rowOff>155115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25155"/>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155115</xdr:rowOff>
    </xdr:from>
    <xdr:to>
      <xdr:col>76</xdr:col>
      <xdr:colOff>114300</xdr:colOff>
      <xdr:row>77</xdr:row>
      <xdr:rowOff>26543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85315"/>
          <a:ext cx="889000" cy="4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164503</xdr:rowOff>
    </xdr:from>
    <xdr:to>
      <xdr:col>71</xdr:col>
      <xdr:colOff>177800</xdr:colOff>
      <xdr:row>77</xdr:row>
      <xdr:rowOff>26543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94703"/>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95225</xdr:rowOff>
    </xdr:from>
    <xdr:to>
      <xdr:col>67</xdr:col>
      <xdr:colOff>101600</xdr:colOff>
      <xdr:row>78</xdr:row>
      <xdr:rowOff>25375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16502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91263</xdr:rowOff>
    </xdr:from>
    <xdr:to>
      <xdr:col>85</xdr:col>
      <xdr:colOff>177800</xdr:colOff>
      <xdr:row>77</xdr:row>
      <xdr:rowOff>21413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114140</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44155</xdr:rowOff>
    </xdr:from>
    <xdr:to>
      <xdr:col>81</xdr:col>
      <xdr:colOff>101600</xdr:colOff>
      <xdr:row>76</xdr:row>
      <xdr:rowOff>145755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162282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4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104315</xdr:rowOff>
    </xdr:from>
    <xdr:to>
      <xdr:col>76</xdr:col>
      <xdr:colOff>165100</xdr:colOff>
      <xdr:row>77</xdr:row>
      <xdr:rowOff>34465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147193</xdr:rowOff>
    </xdr:from>
    <xdr:to>
      <xdr:col>72</xdr:col>
      <xdr:colOff>38100</xdr:colOff>
      <xdr:row>77</xdr:row>
      <xdr:rowOff>77343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68470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113703</xdr:rowOff>
    </xdr:from>
    <xdr:to>
      <xdr:col>67</xdr:col>
      <xdr:colOff>101600</xdr:colOff>
      <xdr:row>77</xdr:row>
      <xdr:rowOff>43853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60380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147833</xdr:rowOff>
    </xdr:from>
    <xdr:to>
      <xdr:col>85</xdr:col>
      <xdr:colOff>127000</xdr:colOff>
      <xdr:row>97</xdr:row>
      <xdr:rowOff>160750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78483"/>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83702</xdr:rowOff>
    </xdr:from>
    <xdr:to>
      <xdr:col>81</xdr:col>
      <xdr:colOff>50800</xdr:colOff>
      <xdr:row>97</xdr:row>
      <xdr:rowOff>147833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14352"/>
          <a:ext cx="8890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83702</xdr:rowOff>
    </xdr:from>
    <xdr:to>
      <xdr:col>76</xdr:col>
      <xdr:colOff>114300</xdr:colOff>
      <xdr:row>97</xdr:row>
      <xdr:rowOff>122025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14352"/>
          <a:ext cx="889000" cy="3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122025</xdr:rowOff>
    </xdr:from>
    <xdr:to>
      <xdr:col>71</xdr:col>
      <xdr:colOff>177800</xdr:colOff>
      <xdr:row>98</xdr:row>
      <xdr:rowOff>25135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752675"/>
          <a:ext cx="889000" cy="7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109950</xdr:rowOff>
    </xdr:from>
    <xdr:to>
      <xdr:col>85</xdr:col>
      <xdr:colOff>177800</xdr:colOff>
      <xdr:row>98</xdr:row>
      <xdr:rowOff>40100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88377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97033</xdr:rowOff>
    </xdr:from>
    <xdr:to>
      <xdr:col>81</xdr:col>
      <xdr:colOff>101600</xdr:colOff>
      <xdr:row>98</xdr:row>
      <xdr:rowOff>27183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18310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32902</xdr:rowOff>
    </xdr:from>
    <xdr:to>
      <xdr:col>76</xdr:col>
      <xdr:colOff>165100</xdr:colOff>
      <xdr:row>97</xdr:row>
      <xdr:rowOff>134502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151029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71225</xdr:rowOff>
    </xdr:from>
    <xdr:to>
      <xdr:col>72</xdr:col>
      <xdr:colOff>38100</xdr:colOff>
      <xdr:row>98</xdr:row>
      <xdr:rowOff>1375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17902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7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145785</xdr:rowOff>
    </xdr:from>
    <xdr:to>
      <xdr:col>67</xdr:col>
      <xdr:colOff>101600</xdr:colOff>
      <xdr:row>98</xdr:row>
      <xdr:rowOff>75935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92462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5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117274</xdr:rowOff>
    </xdr:from>
    <xdr:to>
      <xdr:col>116</xdr:col>
      <xdr:colOff>63500</xdr:colOff>
      <xdr:row>37</xdr:row>
      <xdr:rowOff>124475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460924"/>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83784</xdr:rowOff>
    </xdr:from>
    <xdr:to>
      <xdr:col>111</xdr:col>
      <xdr:colOff>177800</xdr:colOff>
      <xdr:row>37</xdr:row>
      <xdr:rowOff>124475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42743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82504</xdr:rowOff>
    </xdr:from>
    <xdr:to>
      <xdr:col>107</xdr:col>
      <xdr:colOff>50800</xdr:colOff>
      <xdr:row>37</xdr:row>
      <xdr:rowOff>83784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42615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82504</xdr:rowOff>
    </xdr:from>
    <xdr:to>
      <xdr:col>102</xdr:col>
      <xdr:colOff>114300</xdr:colOff>
      <xdr:row>37</xdr:row>
      <xdr:rowOff>123538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42615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141325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65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54267</xdr:rowOff>
    </xdr:from>
    <xdr:to>
      <xdr:col>98</xdr:col>
      <xdr:colOff>38100</xdr:colOff>
      <xdr:row>38</xdr:row>
      <xdr:rowOff>155867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146994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6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66474</xdr:rowOff>
    </xdr:from>
    <xdr:to>
      <xdr:col>116</xdr:col>
      <xdr:colOff>114300</xdr:colOff>
      <xdr:row>37</xdr:row>
      <xdr:rowOff>168074</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4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89351</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26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73675</xdr:rowOff>
    </xdr:from>
    <xdr:to>
      <xdr:col>112</xdr:col>
      <xdr:colOff>38100</xdr:colOff>
      <xdr:row>38</xdr:row>
      <xdr:rowOff>3825</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41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20352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19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32984</xdr:rowOff>
    </xdr:from>
    <xdr:to>
      <xdr:col>107</xdr:col>
      <xdr:colOff>101600</xdr:colOff>
      <xdr:row>37</xdr:row>
      <xdr:rowOff>134584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3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151111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5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31704</xdr:rowOff>
    </xdr:from>
    <xdr:to>
      <xdr:col>102</xdr:col>
      <xdr:colOff>165100</xdr:colOff>
      <xdr:row>37</xdr:row>
      <xdr:rowOff>133304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3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149831</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278111" y="61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72738</xdr:rowOff>
    </xdr:from>
    <xdr:to>
      <xdr:col>98</xdr:col>
      <xdr:colOff>38100</xdr:colOff>
      <xdr:row>38</xdr:row>
      <xdr:rowOff>2888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4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19415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28772</xdr:rowOff>
    </xdr:from>
    <xdr:to>
      <xdr:col>116</xdr:col>
      <xdr:colOff>63500</xdr:colOff>
      <xdr:row>52</xdr:row>
      <xdr:rowOff>114040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8944172"/>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28772</xdr:rowOff>
    </xdr:from>
    <xdr:to>
      <xdr:col>111</xdr:col>
      <xdr:colOff>177800</xdr:colOff>
      <xdr:row>52</xdr:row>
      <xdr:rowOff>148958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8944172"/>
          <a:ext cx="889000" cy="1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148958</xdr:rowOff>
    </xdr:from>
    <xdr:to>
      <xdr:col>107</xdr:col>
      <xdr:colOff>50800</xdr:colOff>
      <xdr:row>52</xdr:row>
      <xdr:rowOff>163988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9064358"/>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167453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6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129984</xdr:rowOff>
    </xdr:from>
    <xdr:to>
      <xdr:col>102</xdr:col>
      <xdr:colOff>114300</xdr:colOff>
      <xdr:row>52</xdr:row>
      <xdr:rowOff>163988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045384"/>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34123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69183</xdr:rowOff>
    </xdr:from>
    <xdr:to>
      <xdr:col>98</xdr:col>
      <xdr:colOff>38100</xdr:colOff>
      <xdr:row>57</xdr:row>
      <xdr:rowOff>170783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161910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9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63240</xdr:rowOff>
    </xdr:from>
    <xdr:to>
      <xdr:col>116</xdr:col>
      <xdr:colOff>114300</xdr:colOff>
      <xdr:row>52</xdr:row>
      <xdr:rowOff>164840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89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86117</xdr:rowOff>
    </xdr:from>
    <xdr:ext cx="534377"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883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149422</xdr:rowOff>
    </xdr:from>
    <xdr:to>
      <xdr:col>112</xdr:col>
      <xdr:colOff>38100</xdr:colOff>
      <xdr:row>52</xdr:row>
      <xdr:rowOff>79572</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88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96099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86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98158</xdr:rowOff>
    </xdr:from>
    <xdr:to>
      <xdr:col>107</xdr:col>
      <xdr:colOff>101600</xdr:colOff>
      <xdr:row>53</xdr:row>
      <xdr:rowOff>28308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0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44835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87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113188</xdr:rowOff>
    </xdr:from>
    <xdr:to>
      <xdr:col>102</xdr:col>
      <xdr:colOff>165100</xdr:colOff>
      <xdr:row>53</xdr:row>
      <xdr:rowOff>43338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0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59865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88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79184</xdr:rowOff>
    </xdr:from>
    <xdr:to>
      <xdr:col>98</xdr:col>
      <xdr:colOff>38100</xdr:colOff>
      <xdr:row>53</xdr:row>
      <xdr:rowOff>9334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89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25861</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876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108493</xdr:rowOff>
    </xdr:from>
    <xdr:to>
      <xdr:col>116</xdr:col>
      <xdr:colOff>63500</xdr:colOff>
      <xdr:row>77</xdr:row>
      <xdr:rowOff>115377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138693"/>
          <a:ext cx="838200" cy="1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108493</xdr:rowOff>
    </xdr:from>
    <xdr:to>
      <xdr:col>111</xdr:col>
      <xdr:colOff>177800</xdr:colOff>
      <xdr:row>76</xdr:row>
      <xdr:rowOff>151659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38693"/>
          <a:ext cx="889000" cy="4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151659</xdr:rowOff>
    </xdr:from>
    <xdr:to>
      <xdr:col>107</xdr:col>
      <xdr:colOff>50800</xdr:colOff>
      <xdr:row>76</xdr:row>
      <xdr:rowOff>167773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81859"/>
          <a:ext cx="889000" cy="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167773</xdr:rowOff>
    </xdr:from>
    <xdr:to>
      <xdr:col>102</xdr:col>
      <xdr:colOff>114300</xdr:colOff>
      <xdr:row>77</xdr:row>
      <xdr:rowOff>1129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97973"/>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136475</xdr:rowOff>
    </xdr:from>
    <xdr:to>
      <xdr:col>98</xdr:col>
      <xdr:colOff>38100</xdr:colOff>
      <xdr:row>78</xdr:row>
      <xdr:rowOff>66625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3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57752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4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64577</xdr:rowOff>
    </xdr:from>
    <xdr:to>
      <xdr:col>116</xdr:col>
      <xdr:colOff>114300</xdr:colOff>
      <xdr:row>77</xdr:row>
      <xdr:rowOff>166177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43004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2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57693</xdr:rowOff>
    </xdr:from>
    <xdr:to>
      <xdr:col>112</xdr:col>
      <xdr:colOff>38100</xdr:colOff>
      <xdr:row>76</xdr:row>
      <xdr:rowOff>159293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4370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100859</xdr:rowOff>
    </xdr:from>
    <xdr:to>
      <xdr:col>107</xdr:col>
      <xdr:colOff>101600</xdr:colOff>
      <xdr:row>77</xdr:row>
      <xdr:rowOff>31009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3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47536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0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116973</xdr:rowOff>
    </xdr:from>
    <xdr:to>
      <xdr:col>102</xdr:col>
      <xdr:colOff>165100</xdr:colOff>
      <xdr:row>77</xdr:row>
      <xdr:rowOff>47123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63649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121779</xdr:rowOff>
    </xdr:from>
    <xdr:to>
      <xdr:col>98</xdr:col>
      <xdr:colOff>38100</xdr:colOff>
      <xdr:row>77</xdr:row>
      <xdr:rowOff>51929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68456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主な増加要因として、物件費は町有財産未利用施設除却事業による増、補助費等は公共下水道事業会計、個別排水処理事業会計の公営企業会計移行に伴う増が要因となっている。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主な減少要因として、繰出金は公共下水道事業会計、個別排水処理事業会計の公営企業会計移行に伴う減、公債費は令和４年度に繰上償還を行ったことに伴う減が要因となっている。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今後、公共施設の更新等に伴う普通建設事業費や公債費の増が見込まれていることから、優先度や緊急性を判断し、事業の選択と集中化を図りながら、引き続き適正な財政運営を行っていく。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17,813
17,656
438.41
12,673,374
12,502,931
115,207
7,089,218
10,334,975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103810</xdr:rowOff>
    </xdr:from>
    <xdr:to>
      <xdr:col>24</xdr:col>
      <xdr:colOff>63500</xdr:colOff>
      <xdr:row>35</xdr:row>
      <xdr:rowOff>131699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04560"/>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103810</xdr:rowOff>
    </xdr:from>
    <xdr:to>
      <xdr:col>19</xdr:col>
      <xdr:colOff>177800</xdr:colOff>
      <xdr:row>36</xdr:row>
      <xdr:rowOff>63805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0456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63805</xdr:rowOff>
    </xdr:from>
    <xdr:to>
      <xdr:col>15</xdr:col>
      <xdr:colOff>50800</xdr:colOff>
      <xdr:row>36</xdr:row>
      <xdr:rowOff>100152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36005"/>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80721</xdr:rowOff>
    </xdr:from>
    <xdr:to>
      <xdr:col>10</xdr:col>
      <xdr:colOff>114300</xdr:colOff>
      <xdr:row>36</xdr:row>
      <xdr:rowOff>100152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5292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132334</xdr:rowOff>
    </xdr:from>
    <xdr:to>
      <xdr:col>6</xdr:col>
      <xdr:colOff>38100</xdr:colOff>
      <xdr:row>39</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80899</xdr:rowOff>
    </xdr:from>
    <xdr:to>
      <xdr:col>24</xdr:col>
      <xdr:colOff>114300</xdr:colOff>
      <xdr:row>36</xdr:row>
      <xdr:rowOff>11049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103776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53010</xdr:rowOff>
    </xdr:from>
    <xdr:to>
      <xdr:col>20</xdr:col>
      <xdr:colOff>38100</xdr:colOff>
      <xdr:row>35</xdr:row>
      <xdr:rowOff>154610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171137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13005</xdr:rowOff>
    </xdr:from>
    <xdr:to>
      <xdr:col>15</xdr:col>
      <xdr:colOff>101600</xdr:colOff>
      <xdr:row>36</xdr:row>
      <xdr:rowOff>114605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131132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49352</xdr:rowOff>
    </xdr:from>
    <xdr:to>
      <xdr:col>10</xdr:col>
      <xdr:colOff>165100</xdr:colOff>
      <xdr:row>36</xdr:row>
      <xdr:rowOff>150952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9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29921</xdr:rowOff>
    </xdr:from>
    <xdr:to>
      <xdr:col>6</xdr:col>
      <xdr:colOff>38100</xdr:colOff>
      <xdr:row>36</xdr:row>
      <xdr:rowOff>131521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148048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7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16589</xdr:rowOff>
    </xdr:from>
    <xdr:to>
      <xdr:col>24</xdr:col>
      <xdr:colOff>63500</xdr:colOff>
      <xdr:row>57</xdr:row>
      <xdr:rowOff>128029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89239"/>
          <a:ext cx="838200" cy="1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16589</xdr:rowOff>
    </xdr:from>
    <xdr:to>
      <xdr:col>19</xdr:col>
      <xdr:colOff>177800</xdr:colOff>
      <xdr:row>57</xdr:row>
      <xdr:rowOff>60245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89239"/>
          <a:ext cx="889000" cy="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56460</xdr:rowOff>
    </xdr:from>
    <xdr:to>
      <xdr:col>15</xdr:col>
      <xdr:colOff>50800</xdr:colOff>
      <xdr:row>57</xdr:row>
      <xdr:rowOff>60245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43310"/>
          <a:ext cx="889000" cy="6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56460</xdr:rowOff>
    </xdr:from>
    <xdr:to>
      <xdr:col>10</xdr:col>
      <xdr:colOff>114300</xdr:colOff>
      <xdr:row>57</xdr:row>
      <xdr:rowOff>168353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43310"/>
          <a:ext cx="889000" cy="79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77229</xdr:rowOff>
    </xdr:from>
    <xdr:to>
      <xdr:col>24</xdr:col>
      <xdr:colOff>114300</xdr:colOff>
      <xdr:row>58</xdr:row>
      <xdr:rowOff>7379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55656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137239</xdr:rowOff>
    </xdr:from>
    <xdr:to>
      <xdr:col>20</xdr:col>
      <xdr:colOff>38100</xdr:colOff>
      <xdr:row>57</xdr:row>
      <xdr:rowOff>67389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83916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9445</xdr:rowOff>
    </xdr:from>
    <xdr:to>
      <xdr:col>15</xdr:col>
      <xdr:colOff>101600</xdr:colOff>
      <xdr:row>57</xdr:row>
      <xdr:rowOff>111045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102172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5660</xdr:rowOff>
    </xdr:from>
    <xdr:to>
      <xdr:col>10</xdr:col>
      <xdr:colOff>165100</xdr:colOff>
      <xdr:row>53</xdr:row>
      <xdr:rowOff>107260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0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123787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6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117553</xdr:rowOff>
    </xdr:from>
    <xdr:to>
      <xdr:col>6</xdr:col>
      <xdr:colOff>38100</xdr:colOff>
      <xdr:row>58</xdr:row>
      <xdr:rowOff>47703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64230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82986</xdr:rowOff>
    </xdr:from>
    <xdr:to>
      <xdr:col>24</xdr:col>
      <xdr:colOff>63500</xdr:colOff>
      <xdr:row>76</xdr:row>
      <xdr:rowOff>109579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13186"/>
          <a:ext cx="8382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41708</xdr:rowOff>
    </xdr:from>
    <xdr:to>
      <xdr:col>19</xdr:col>
      <xdr:colOff>177800</xdr:colOff>
      <xdr:row>76</xdr:row>
      <xdr:rowOff>82986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71908"/>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41708</xdr:rowOff>
    </xdr:from>
    <xdr:to>
      <xdr:col>15</xdr:col>
      <xdr:colOff>50800</xdr:colOff>
      <xdr:row>78</xdr:row>
      <xdr:rowOff>20785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1908"/>
          <a:ext cx="889000" cy="3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5446</xdr:rowOff>
    </xdr:from>
    <xdr:to>
      <xdr:col>10</xdr:col>
      <xdr:colOff>114300</xdr:colOff>
      <xdr:row>78</xdr:row>
      <xdr:rowOff>20785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78546"/>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114384</xdr:rowOff>
    </xdr:from>
    <xdr:to>
      <xdr:col>6</xdr:col>
      <xdr:colOff>38100</xdr:colOff>
      <xdr:row>79</xdr:row>
      <xdr:rowOff>44534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35661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58779</xdr:rowOff>
    </xdr:from>
    <xdr:to>
      <xdr:col>24</xdr:col>
      <xdr:colOff>114300</xdr:colOff>
      <xdr:row>76</xdr:row>
      <xdr:rowOff>160379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37206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32186</xdr:rowOff>
    </xdr:from>
    <xdr:to>
      <xdr:col>20</xdr:col>
      <xdr:colOff>38100</xdr:colOff>
      <xdr:row>76</xdr:row>
      <xdr:rowOff>133786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124913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5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162358</xdr:rowOff>
    </xdr:from>
    <xdr:to>
      <xdr:col>15</xdr:col>
      <xdr:colOff>101600</xdr:colOff>
      <xdr:row>76</xdr:row>
      <xdr:rowOff>92508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83635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1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141435</xdr:rowOff>
    </xdr:from>
    <xdr:to>
      <xdr:col>10</xdr:col>
      <xdr:colOff>165100</xdr:colOff>
      <xdr:row>78</xdr:row>
      <xdr:rowOff>71585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62712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126096</xdr:rowOff>
    </xdr:from>
    <xdr:to>
      <xdr:col>6</xdr:col>
      <xdr:colOff>38100</xdr:colOff>
      <xdr:row>78</xdr:row>
      <xdr:rowOff>56246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72773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0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132195</xdr:rowOff>
    </xdr:from>
    <xdr:to>
      <xdr:col>24</xdr:col>
      <xdr:colOff>63500</xdr:colOff>
      <xdr:row>96</xdr:row>
      <xdr:rowOff>84201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19945"/>
          <a:ext cx="838200" cy="1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132195</xdr:rowOff>
    </xdr:from>
    <xdr:to>
      <xdr:col>19</xdr:col>
      <xdr:colOff>177800</xdr:colOff>
      <xdr:row>96</xdr:row>
      <xdr:rowOff>36131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19945"/>
          <a:ext cx="889000" cy="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36131</xdr:rowOff>
    </xdr:from>
    <xdr:to>
      <xdr:col>15</xdr:col>
      <xdr:colOff>50800</xdr:colOff>
      <xdr:row>97</xdr:row>
      <xdr:rowOff>21692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95331"/>
          <a:ext cx="889000" cy="1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21692</xdr:rowOff>
    </xdr:from>
    <xdr:to>
      <xdr:col>10</xdr:col>
      <xdr:colOff>114300</xdr:colOff>
      <xdr:row>97</xdr:row>
      <xdr:rowOff>33516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2342"/>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140297</xdr:rowOff>
    </xdr:from>
    <xdr:to>
      <xdr:col>6</xdr:col>
      <xdr:colOff>38100</xdr:colOff>
      <xdr:row>99</xdr:row>
      <xdr:rowOff>70447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94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61574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703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33401</xdr:rowOff>
    </xdr:from>
    <xdr:to>
      <xdr:col>24</xdr:col>
      <xdr:colOff>114300</xdr:colOff>
      <xdr:row>96</xdr:row>
      <xdr:rowOff>135001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56278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81395</xdr:rowOff>
    </xdr:from>
    <xdr:to>
      <xdr:col>20</xdr:col>
      <xdr:colOff>38100</xdr:colOff>
      <xdr:row>96</xdr:row>
      <xdr:rowOff>11545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28072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4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156781</xdr:rowOff>
    </xdr:from>
    <xdr:to>
      <xdr:col>15</xdr:col>
      <xdr:colOff>101600</xdr:colOff>
      <xdr:row>96</xdr:row>
      <xdr:rowOff>86931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103458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142342</xdr:rowOff>
    </xdr:from>
    <xdr:to>
      <xdr:col>10</xdr:col>
      <xdr:colOff>165100</xdr:colOff>
      <xdr:row>97</xdr:row>
      <xdr:rowOff>72492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89019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154166</xdr:rowOff>
    </xdr:from>
    <xdr:to>
      <xdr:col>6</xdr:col>
      <xdr:colOff>38100</xdr:colOff>
      <xdr:row>97</xdr:row>
      <xdr:rowOff>84316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100843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2083</xdr:rowOff>
    </xdr:from>
    <xdr:to>
      <xdr:col>55</xdr:col>
      <xdr:colOff>0</xdr:colOff>
      <xdr:row>37</xdr:row>
      <xdr:rowOff>14884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45733"/>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115562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9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xdr:rowOff>
    </xdr:from>
    <xdr:to>
      <xdr:col>50</xdr:col>
      <xdr:colOff>114300</xdr:colOff>
      <xdr:row>37</xdr:row>
      <xdr:rowOff>14884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5076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58869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7112</xdr:rowOff>
    </xdr:from>
    <xdr:to>
      <xdr:col>45</xdr:col>
      <xdr:colOff>177800</xdr:colOff>
      <xdr:row>37</xdr:row>
      <xdr:rowOff>9398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507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152273</xdr:rowOff>
    </xdr:from>
    <xdr:to>
      <xdr:col>41</xdr:col>
      <xdr:colOff>50800</xdr:colOff>
      <xdr:row>37</xdr:row>
      <xdr:rowOff>9398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2447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159766</xdr:rowOff>
    </xdr:from>
    <xdr:to>
      <xdr:col>36</xdr:col>
      <xdr:colOff>165100</xdr:colOff>
      <xdr:row>38</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122733</xdr:rowOff>
    </xdr:from>
    <xdr:to>
      <xdr:col>55</xdr:col>
      <xdr:colOff>50800</xdr:colOff>
      <xdr:row>37</xdr:row>
      <xdr:rowOff>52883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145610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135534</xdr:rowOff>
    </xdr:from>
    <xdr:to>
      <xdr:col>50</xdr:col>
      <xdr:colOff>165100</xdr:colOff>
      <xdr:row>37</xdr:row>
      <xdr:rowOff>65684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82211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127762</xdr:rowOff>
    </xdr:from>
    <xdr:to>
      <xdr:col>46</xdr:col>
      <xdr:colOff>38100</xdr:colOff>
      <xdr:row>37</xdr:row>
      <xdr:rowOff>57912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74439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130048</xdr:rowOff>
    </xdr:from>
    <xdr:to>
      <xdr:col>41</xdr:col>
      <xdr:colOff>101600</xdr:colOff>
      <xdr:row>37</xdr:row>
      <xdr:rowOff>60198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76725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101473</xdr:rowOff>
    </xdr:from>
    <xdr:to>
      <xdr:col>36</xdr:col>
      <xdr:colOff>165100</xdr:colOff>
      <xdr:row>37</xdr:row>
      <xdr:rowOff>31623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48150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66624</xdr:rowOff>
    </xdr:from>
    <xdr:to>
      <xdr:col>55</xdr:col>
      <xdr:colOff>0</xdr:colOff>
      <xdr:row>55</xdr:row>
      <xdr:rowOff>124028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24924"/>
          <a:ext cx="8382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46901</xdr:rowOff>
    </xdr:from>
    <xdr:to>
      <xdr:col>50</xdr:col>
      <xdr:colOff>114300</xdr:colOff>
      <xdr:row>55</xdr:row>
      <xdr:rowOff>124028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76651"/>
          <a:ext cx="889000" cy="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18402</xdr:rowOff>
    </xdr:from>
    <xdr:to>
      <xdr:col>45</xdr:col>
      <xdr:colOff>177800</xdr:colOff>
      <xdr:row>55</xdr:row>
      <xdr:rowOff>46901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276702"/>
          <a:ext cx="889000" cy="1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18402</xdr:rowOff>
    </xdr:from>
    <xdr:to>
      <xdr:col>41</xdr:col>
      <xdr:colOff>50800</xdr:colOff>
      <xdr:row>56</xdr:row>
      <xdr:rowOff>34696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276702"/>
          <a:ext cx="889000" cy="35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15824</xdr:rowOff>
    </xdr:from>
    <xdr:to>
      <xdr:col>55</xdr:col>
      <xdr:colOff>50800</xdr:colOff>
      <xdr:row>54</xdr:row>
      <xdr:rowOff>117424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38701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2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73228</xdr:rowOff>
    </xdr:from>
    <xdr:to>
      <xdr:col>50</xdr:col>
      <xdr:colOff>165100</xdr:colOff>
      <xdr:row>56</xdr:row>
      <xdr:rowOff>3378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19905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167551</xdr:rowOff>
    </xdr:from>
    <xdr:to>
      <xdr:col>46</xdr:col>
      <xdr:colOff>38100</xdr:colOff>
      <xdr:row>55</xdr:row>
      <xdr:rowOff>97701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114228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139052</xdr:rowOff>
    </xdr:from>
    <xdr:to>
      <xdr:col>41</xdr:col>
      <xdr:colOff>101600</xdr:colOff>
      <xdr:row>54</xdr:row>
      <xdr:rowOff>69202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85729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155346</xdr:rowOff>
    </xdr:from>
    <xdr:to>
      <xdr:col>36</xdr:col>
      <xdr:colOff>165100</xdr:colOff>
      <xdr:row>56</xdr:row>
      <xdr:rowOff>85496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102023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53613</xdr:rowOff>
    </xdr:from>
    <xdr:to>
      <xdr:col>55</xdr:col>
      <xdr:colOff>0</xdr:colOff>
      <xdr:row>75</xdr:row>
      <xdr:rowOff>132499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12363"/>
          <a:ext cx="838200" cy="7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53613</xdr:rowOff>
    </xdr:from>
    <xdr:to>
      <xdr:col>50</xdr:col>
      <xdr:colOff>114300</xdr:colOff>
      <xdr:row>75</xdr:row>
      <xdr:rowOff>142481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12363"/>
          <a:ext cx="889000" cy="8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96247</xdr:rowOff>
    </xdr:from>
    <xdr:to>
      <xdr:col>45</xdr:col>
      <xdr:colOff>177800</xdr:colOff>
      <xdr:row>75</xdr:row>
      <xdr:rowOff>142481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54997"/>
          <a:ext cx="8890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96247</xdr:rowOff>
    </xdr:from>
    <xdr:to>
      <xdr:col>41</xdr:col>
      <xdr:colOff>50800</xdr:colOff>
      <xdr:row>76</xdr:row>
      <xdr:rowOff>95941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54997"/>
          <a:ext cx="889000" cy="1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34341</xdr:rowOff>
    </xdr:from>
    <xdr:to>
      <xdr:col>36</xdr:col>
      <xdr:colOff>165100</xdr:colOff>
      <xdr:row>78</xdr:row>
      <xdr:rowOff>135941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127068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81699</xdr:rowOff>
    </xdr:from>
    <xdr:to>
      <xdr:col>55</xdr:col>
      <xdr:colOff>50800</xdr:colOff>
      <xdr:row>76</xdr:row>
      <xdr:rowOff>11849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9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104576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2813</xdr:rowOff>
    </xdr:from>
    <xdr:to>
      <xdr:col>50</xdr:col>
      <xdr:colOff>165100</xdr:colOff>
      <xdr:row>75</xdr:row>
      <xdr:rowOff>104413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120940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91681</xdr:rowOff>
    </xdr:from>
    <xdr:to>
      <xdr:col>46</xdr:col>
      <xdr:colOff>38100</xdr:colOff>
      <xdr:row>76</xdr:row>
      <xdr:rowOff>21831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38358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2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45447</xdr:rowOff>
    </xdr:from>
    <xdr:to>
      <xdr:col>41</xdr:col>
      <xdr:colOff>101600</xdr:colOff>
      <xdr:row>75</xdr:row>
      <xdr:rowOff>147047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163574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7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45141</xdr:rowOff>
    </xdr:from>
    <xdr:to>
      <xdr:col>36</xdr:col>
      <xdr:colOff>165100</xdr:colOff>
      <xdr:row>76</xdr:row>
      <xdr:rowOff>146741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163269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71413</xdr:rowOff>
    </xdr:from>
    <xdr:to>
      <xdr:col>55</xdr:col>
      <xdr:colOff>0</xdr:colOff>
      <xdr:row>95</xdr:row>
      <xdr:rowOff>165202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59163"/>
          <a:ext cx="838200" cy="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165202</xdr:rowOff>
    </xdr:from>
    <xdr:to>
      <xdr:col>50</xdr:col>
      <xdr:colOff>114300</xdr:colOff>
      <xdr:row>96</xdr:row>
      <xdr:rowOff>92239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52952"/>
          <a:ext cx="889000" cy="9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92239</xdr:rowOff>
    </xdr:from>
    <xdr:to>
      <xdr:col>45</xdr:col>
      <xdr:colOff>177800</xdr:colOff>
      <xdr:row>97</xdr:row>
      <xdr:rowOff>15863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51439"/>
          <a:ext cx="889000" cy="9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48835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162216</xdr:rowOff>
    </xdr:from>
    <xdr:to>
      <xdr:col>41</xdr:col>
      <xdr:colOff>50800</xdr:colOff>
      <xdr:row>97</xdr:row>
      <xdr:rowOff>15863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21416"/>
          <a:ext cx="8890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50749</xdr:rowOff>
    </xdr:from>
    <xdr:to>
      <xdr:col>36</xdr:col>
      <xdr:colOff>165100</xdr:colOff>
      <xdr:row>98</xdr:row>
      <xdr:rowOff>152349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143476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94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20613</xdr:rowOff>
    </xdr:from>
    <xdr:to>
      <xdr:col>55</xdr:col>
      <xdr:colOff>50800</xdr:colOff>
      <xdr:row>95</xdr:row>
      <xdr:rowOff>122213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43490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114402</xdr:rowOff>
    </xdr:from>
    <xdr:to>
      <xdr:col>50</xdr:col>
      <xdr:colOff>165100</xdr:colOff>
      <xdr:row>96</xdr:row>
      <xdr:rowOff>44552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61079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41439</xdr:rowOff>
    </xdr:from>
    <xdr:to>
      <xdr:col>46</xdr:col>
      <xdr:colOff>38100</xdr:colOff>
      <xdr:row>96</xdr:row>
      <xdr:rowOff>143039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0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159566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136513</xdr:rowOff>
    </xdr:from>
    <xdr:to>
      <xdr:col>41</xdr:col>
      <xdr:colOff>101600</xdr:colOff>
      <xdr:row>97</xdr:row>
      <xdr:rowOff>66663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57790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8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111416</xdr:rowOff>
    </xdr:from>
    <xdr:to>
      <xdr:col>36</xdr:col>
      <xdr:colOff>165100</xdr:colOff>
      <xdr:row>97</xdr:row>
      <xdr:rowOff>41566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58093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137251</xdr:rowOff>
    </xdr:from>
    <xdr:to>
      <xdr:col>85</xdr:col>
      <xdr:colOff>127000</xdr:colOff>
      <xdr:row>36</xdr:row>
      <xdr:rowOff>170169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09451"/>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137251</xdr:rowOff>
    </xdr:from>
    <xdr:to>
      <xdr:col>81</xdr:col>
      <xdr:colOff>50800</xdr:colOff>
      <xdr:row>37</xdr:row>
      <xdr:rowOff>6100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09451"/>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119322</xdr:rowOff>
    </xdr:from>
    <xdr:to>
      <xdr:col>76</xdr:col>
      <xdr:colOff>114300</xdr:colOff>
      <xdr:row>37</xdr:row>
      <xdr:rowOff>6100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91522"/>
          <a:ext cx="889000" cy="5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119322</xdr:rowOff>
    </xdr:from>
    <xdr:to>
      <xdr:col>71</xdr:col>
      <xdr:colOff>177800</xdr:colOff>
      <xdr:row>37</xdr:row>
      <xdr:rowOff>8680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91522"/>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149381</xdr:rowOff>
    </xdr:from>
    <xdr:to>
      <xdr:col>67</xdr:col>
      <xdr:colOff>101600</xdr:colOff>
      <xdr:row>38</xdr:row>
      <xdr:rowOff>79532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119369</xdr:rowOff>
    </xdr:from>
    <xdr:to>
      <xdr:col>85</xdr:col>
      <xdr:colOff>177800</xdr:colOff>
      <xdr:row>37</xdr:row>
      <xdr:rowOff>49519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97796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86451</xdr:rowOff>
    </xdr:from>
    <xdr:to>
      <xdr:col>81</xdr:col>
      <xdr:colOff>101600</xdr:colOff>
      <xdr:row>37</xdr:row>
      <xdr:rowOff>16601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33128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126750</xdr:rowOff>
    </xdr:from>
    <xdr:to>
      <xdr:col>76</xdr:col>
      <xdr:colOff>165100</xdr:colOff>
      <xdr:row>37</xdr:row>
      <xdr:rowOff>56900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48027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68522</xdr:rowOff>
    </xdr:from>
    <xdr:to>
      <xdr:col>72</xdr:col>
      <xdr:colOff>38100</xdr:colOff>
      <xdr:row>36</xdr:row>
      <xdr:rowOff>170122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161249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129330</xdr:rowOff>
    </xdr:from>
    <xdr:to>
      <xdr:col>67</xdr:col>
      <xdr:colOff>101600</xdr:colOff>
      <xdr:row>37</xdr:row>
      <xdr:rowOff>59480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76007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7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146609</xdr:rowOff>
    </xdr:from>
    <xdr:to>
      <xdr:col>85</xdr:col>
      <xdr:colOff>127000</xdr:colOff>
      <xdr:row>55</xdr:row>
      <xdr:rowOff>46482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233459"/>
          <a:ext cx="8382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46482</xdr:rowOff>
    </xdr:from>
    <xdr:to>
      <xdr:col>81</xdr:col>
      <xdr:colOff>50800</xdr:colOff>
      <xdr:row>55</xdr:row>
      <xdr:rowOff>117119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76232"/>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119037</xdr:rowOff>
    </xdr:from>
    <xdr:to>
      <xdr:col>76</xdr:col>
      <xdr:colOff>114300</xdr:colOff>
      <xdr:row>55</xdr:row>
      <xdr:rowOff>117119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034437"/>
          <a:ext cx="889000" cy="5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119037</xdr:rowOff>
    </xdr:from>
    <xdr:to>
      <xdr:col>71</xdr:col>
      <xdr:colOff>177800</xdr:colOff>
      <xdr:row>56</xdr:row>
      <xdr:rowOff>81267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034437"/>
          <a:ext cx="889000" cy="6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75756</xdr:rowOff>
    </xdr:from>
    <xdr:to>
      <xdr:col>67</xdr:col>
      <xdr:colOff>101600</xdr:colOff>
      <xdr:row>58</xdr:row>
      <xdr:rowOff>5906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168483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95809</xdr:rowOff>
    </xdr:from>
    <xdr:to>
      <xdr:col>85</xdr:col>
      <xdr:colOff>177800</xdr:colOff>
      <xdr:row>54</xdr:row>
      <xdr:rowOff>25959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118686</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03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167132</xdr:rowOff>
    </xdr:from>
    <xdr:to>
      <xdr:col>81</xdr:col>
      <xdr:colOff>101600</xdr:colOff>
      <xdr:row>55</xdr:row>
      <xdr:rowOff>97282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2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113809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0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66319</xdr:rowOff>
    </xdr:from>
    <xdr:to>
      <xdr:col>76</xdr:col>
      <xdr:colOff>165100</xdr:colOff>
      <xdr:row>55</xdr:row>
      <xdr:rowOff>167919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12996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68237</xdr:rowOff>
    </xdr:from>
    <xdr:to>
      <xdr:col>72</xdr:col>
      <xdr:colOff>38100</xdr:colOff>
      <xdr:row>52</xdr:row>
      <xdr:rowOff>169837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98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14914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75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30467</xdr:rowOff>
    </xdr:from>
    <xdr:to>
      <xdr:col>67</xdr:col>
      <xdr:colOff>101600</xdr:colOff>
      <xdr:row>56</xdr:row>
      <xdr:rowOff>132067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148594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51755</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96305"/>
          <a:ext cx="8382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26036</xdr:rowOff>
    </xdr:from>
    <xdr:to>
      <xdr:col>67</xdr:col>
      <xdr:colOff>101600</xdr:colOff>
      <xdr:row>79</xdr:row>
      <xdr:rowOff>127636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7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144163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955</xdr:rowOff>
    </xdr:from>
    <xdr:to>
      <xdr:col>85</xdr:col>
      <xdr:colOff>177800</xdr:colOff>
      <xdr:row>79</xdr:row>
      <xdr:rowOff>102555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94955</xdr:rowOff>
    </xdr:from>
    <xdr:to>
      <xdr:col>85</xdr:col>
      <xdr:colOff>127000</xdr:colOff>
      <xdr:row>96</xdr:row>
      <xdr:rowOff>142063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54155"/>
          <a:ext cx="8382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94955</xdr:rowOff>
    </xdr:from>
    <xdr:to>
      <xdr:col>81</xdr:col>
      <xdr:colOff>50800</xdr:colOff>
      <xdr:row>96</xdr:row>
      <xdr:rowOff>155115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54155"/>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155115</xdr:rowOff>
    </xdr:from>
    <xdr:to>
      <xdr:col>76</xdr:col>
      <xdr:colOff>114300</xdr:colOff>
      <xdr:row>97</xdr:row>
      <xdr:rowOff>26513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14315"/>
          <a:ext cx="889000" cy="4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164450</xdr:rowOff>
    </xdr:from>
    <xdr:to>
      <xdr:col>71</xdr:col>
      <xdr:colOff>177800</xdr:colOff>
      <xdr:row>97</xdr:row>
      <xdr:rowOff>26513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23650"/>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95217</xdr:rowOff>
    </xdr:from>
    <xdr:to>
      <xdr:col>67</xdr:col>
      <xdr:colOff>101600</xdr:colOff>
      <xdr:row>98</xdr:row>
      <xdr:rowOff>25367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91263</xdr:rowOff>
    </xdr:from>
    <xdr:to>
      <xdr:col>85</xdr:col>
      <xdr:colOff>177800</xdr:colOff>
      <xdr:row>97</xdr:row>
      <xdr:rowOff>21413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114140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44155</xdr:rowOff>
    </xdr:from>
    <xdr:to>
      <xdr:col>81</xdr:col>
      <xdr:colOff>101600</xdr:colOff>
      <xdr:row>96</xdr:row>
      <xdr:rowOff>145755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162282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7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104315</xdr:rowOff>
    </xdr:from>
    <xdr:to>
      <xdr:col>76</xdr:col>
      <xdr:colOff>165100</xdr:colOff>
      <xdr:row>97</xdr:row>
      <xdr:rowOff>34465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147163</xdr:rowOff>
    </xdr:from>
    <xdr:to>
      <xdr:col>72</xdr:col>
      <xdr:colOff>38100</xdr:colOff>
      <xdr:row>97</xdr:row>
      <xdr:rowOff>77313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68440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113650</xdr:rowOff>
    </xdr:from>
    <xdr:to>
      <xdr:col>67</xdr:col>
      <xdr:colOff>101600</xdr:colOff>
      <xdr:row>97</xdr:row>
      <xdr:rowOff>43800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60327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75184</xdr:rowOff>
    </xdr:from>
    <xdr:to>
      <xdr:col>98</xdr:col>
      <xdr:colOff>38100</xdr:colOff>
      <xdr:row>38</xdr:row>
      <xdr:rowOff>5335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21861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主な増加要因として、教育費は特定目的基金への積立金による増、町営球場照明ＬＥＤ化事業実施による増が要因となっている。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主な減少要因として、総務費は高度無線環境整備事業完了による減、移住相談拠点施設整備事業完了による減が要因となっている。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公債費は、公共施設の更新等に伴う増が見込まれていることから、優先度や緊急性を判断し、事業の選択と集中化を図りながら、引き続き適正な財政運営を行っていく。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財政調整基金残高は、基金運用利子や寄附金等の積立を行ったことで増額となっている。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実質収支額は、新型コロナウイルス感染症対応地方創生臨時交付金等の減などより減少している。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実質単年度収支は前年度より実質収支額が減少したことにより、マイナスへ転じている。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人口減少、少子高齢化の進展などにより、町税や地方交付税の大きな伸びは期待できず、物価・エネルギー価格の高騰による経費の増、公共施設の整備に伴う公債費の増や基金残高の減が予想されることから、優先度や緊急性を判断し、事業の選択と集中を図りながら、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全会計で赤字が生じていない現状である。</a:t>
          </a:r>
        </a:p>
        <a:p>
          <a:r>
            <a:rPr kumimoji="1" lang="ja-JP" altLang="en-US" sz="1400">
              <a:latin typeface="ＭＳ ゴシック" pitchFamily="49" charset="-128"/>
              <a:ea typeface="ＭＳ ゴシック" pitchFamily="49" charset="-128"/>
            </a:rPr>
            <a:t>　引き続き、各会計で適正な財政運営、企業経営を行っていく。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過去に実施した公的資金補償金免除繰上償還や、過疎対策事業債・辺地対策事業債をはじめとする交付税措置の有利な地方債の活用の成果もあり、本年度においても、許可団体となる基準である</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％を大きく下回ることができた。</a:t>
          </a:r>
        </a:p>
        <a:p>
          <a:r>
            <a:rPr kumimoji="1" lang="ja-JP" altLang="en-US" sz="1400">
              <a:latin typeface="ＭＳ ゴシック" pitchFamily="49" charset="-128"/>
              <a:ea typeface="ＭＳ ゴシック" pitchFamily="49" charset="-128"/>
            </a:rPr>
            <a:t>　今後においても、後年度の財政負担を考慮し、真に活用すべき事業であるか否かの見極めを適切に行い、持続可能な財政基盤の確保に努める。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満期一括償還地方債の償還予定はないため、積立は実施していない状況にある。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財政運営計画に基づく計画的な基金の積立を行うことにより、充当可能基金が増加した結果、将来負担比率は減少傾向にある。</a:t>
          </a:r>
        </a:p>
        <a:p>
          <a:r>
            <a:rPr kumimoji="1" lang="ja-JP" altLang="en-US" sz="1400">
              <a:latin typeface="ＭＳ ゴシック" pitchFamily="49" charset="-128"/>
              <a:ea typeface="ＭＳ ゴシック" pitchFamily="49" charset="-128"/>
            </a:rPr>
            <a:t>　今後は、老朽化した公共施設の更新などにより町債残高の増や基金残高の減が見込まれることから、優先度や緊急性を判断し、事業の選択と集中化を図るなど、将来を見据えた行財政運営に努める。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学校施設整備の財源確保のため、学校施設整備基金に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百万円（寄附金等積立分を除く）、大型公共施設整備に係る町債償還の財源確保のため、減債基金に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百万円（基金運用利子積立分を除く）など、基金への計画的な積立を行うとともに、公共施設整備に対する基金の繰入をはじめとした必要事業への繰入を実施した結果、基金全体では、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や少子高齢化の進展などにより、歳入では、町税や地方交付税の大きな伸びは期待できない中、歳出では、物価・エネルギー価格の高騰の影響や老朽化した公共施設の更新に係る費用等の増加が見込まれ、基金からの多額の繰入が懸念されることから、優先度や緊急性を判断しつつ、事業の見直しや経費の節減を徹底し、適正な財政運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公用若しくは公共用に供する施設の整備及び既設の公共施設の整備に要する経費に資する。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　　　町立学校施設の整備及び既設の町立学校施設の整備に資する。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豊かで活力あふれる本町の発展を図るための個性的かつ魅力的なまちづくり事業に資する。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社会福祉施設の整備及び高齢者等の在宅保健福祉の充実に資する。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間伐、人材育成、担い手の確保、木材利用の促進及び普及啓発等の森林整備及びその促進に必要な事業に要する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公共施設整備基金は、公共施設整備に係る事業への繰り入れを行った結果、減額となっている。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学校施設整備基金は、学校施設整備の財源確保のため積立を行った結果、増額となっている。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ふるさとづくり基金は、ふるさと納税による寄附金の積立と寄附の目的に沿った必要事業への繰入を行った結果、全体では増額となっている。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福祉基金は、社会福祉施設の整備及び高齢者等の在宅保健福祉に係る事業の財源として一部繰入を行ったことで減額となっている。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森林環境譲与税基金は、譲与金の積立と森林整備等の事業への繰入を行った結果、全体では減額となっている。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公共施設整備基金、福祉基金、学校施設整備基金は、財政運営計画に基づく必要事業への繰入を行うことにより、減額となる見込み。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ふるさとづくり基金は、ふるさと納税による寄附金の積立が多くなる見込みのため、寄附の目的に沿ったより多くの事業へ繰入を行う。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森林環境譲与税基金は、譲与金の積立が多額にならないよう目的に沿ったより多くの事業へ繰入を行う。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財政調整基金は、基金運用利子や寄附金等の積立を行ったことで増額となっている。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収支不足等への繰入により、減額となる見込み。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減債基金は、大型公共施設整備に係る町債償還の財源確保のため積立を行ったことで増額となっている。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今後の町債償還額に充当することにより、減額となる見込み。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12673374</v>
      </c>
      <c r="BO4" s="358"/>
      <c r="BP4" s="358"/>
      <c r="BQ4" s="358"/>
      <c r="BR4" s="358"/>
      <c r="BS4" s="358"/>
      <c r="BT4" s="358"/>
      <c r="BU4" s="359"/>
      <c r="BV4" s="357">
        <v>13120188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1.6</v>
      </c>
      <c r="CU4" s="364"/>
      <c r="CV4" s="364"/>
      <c r="CW4" s="364"/>
      <c r="CX4" s="364"/>
      <c r="CY4" s="364"/>
      <c r="CZ4" s="364"/>
      <c r="DA4" s="365"/>
      <c r="DB4" s="363">
        <v>2.5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12502931</v>
      </c>
      <c r="BO5" s="395"/>
      <c r="BP5" s="395"/>
      <c r="BQ5" s="395"/>
      <c r="BR5" s="395"/>
      <c r="BS5" s="395"/>
      <c r="BT5" s="395"/>
      <c r="BU5" s="396"/>
      <c r="BV5" s="394">
        <v>12914745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86.1</v>
      </c>
      <c r="CU5" s="392"/>
      <c r="CV5" s="392"/>
      <c r="CW5" s="392"/>
      <c r="CX5" s="392"/>
      <c r="CY5" s="392"/>
      <c r="CZ5" s="392"/>
      <c r="DA5" s="393"/>
      <c r="DB5" s="391">
        <v>85.3</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170443</v>
      </c>
      <c r="BO6" s="395"/>
      <c r="BP6" s="395"/>
      <c r="BQ6" s="395"/>
      <c r="BR6" s="395"/>
      <c r="BS6" s="395"/>
      <c r="BT6" s="395"/>
      <c r="BU6" s="396"/>
      <c r="BV6" s="394">
        <v>205443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86.2</v>
      </c>
      <c r="CU6" s="432"/>
      <c r="CV6" s="432"/>
      <c r="CW6" s="432"/>
      <c r="CX6" s="432"/>
      <c r="CY6" s="432"/>
      <c r="CZ6" s="432"/>
      <c r="DA6" s="433"/>
      <c r="DB6" s="431">
        <v>86.3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55236</v>
      </c>
      <c r="BO7" s="395"/>
      <c r="BP7" s="395"/>
      <c r="BQ7" s="395"/>
      <c r="BR7" s="395"/>
      <c r="BS7" s="395"/>
      <c r="BT7" s="395"/>
      <c r="BU7" s="396"/>
      <c r="BV7" s="394">
        <v>30950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7089218</v>
      </c>
      <c r="CU7" s="395"/>
      <c r="CV7" s="395"/>
      <c r="CW7" s="395"/>
      <c r="CX7" s="395"/>
      <c r="CY7" s="395"/>
      <c r="CZ7" s="395"/>
      <c r="DA7" s="396"/>
      <c r="DB7" s="394">
        <v>7055812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115207</v>
      </c>
      <c r="BO8" s="395"/>
      <c r="BP8" s="395"/>
      <c r="BQ8" s="395"/>
      <c r="BR8" s="395"/>
      <c r="BS8" s="395"/>
      <c r="BT8" s="395"/>
      <c r="BU8" s="396"/>
      <c r="BV8" s="394">
        <v>174493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18697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-59286</v>
      </c>
      <c r="BO9" s="395"/>
      <c r="BP9" s="395"/>
      <c r="BQ9" s="395"/>
      <c r="BR9" s="395"/>
      <c r="BS9" s="395"/>
      <c r="BT9" s="395"/>
      <c r="BU9" s="396"/>
      <c r="BV9" s="394">
        <v>86750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10.7</v>
      </c>
      <c r="CU9" s="392"/>
      <c r="CV9" s="392"/>
      <c r="CW9" s="392"/>
      <c r="CX9" s="392"/>
      <c r="CY9" s="392"/>
      <c r="CZ9" s="392"/>
      <c r="DA9" s="393"/>
      <c r="DB9" s="391">
        <v>11.9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20296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2537</v>
      </c>
      <c r="BO10" s="395"/>
      <c r="BP10" s="395"/>
      <c r="BQ10" s="395"/>
      <c r="BR10" s="395"/>
      <c r="BS10" s="395"/>
      <c r="BT10" s="395"/>
      <c r="BU10" s="396"/>
      <c r="BV10" s="394">
        <v>90741</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17813</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310</v>
      </c>
      <c r="BO12" s="395"/>
      <c r="BP12" s="395"/>
      <c r="BQ12" s="395"/>
      <c r="BR12" s="395"/>
      <c r="BS12" s="395"/>
      <c r="BT12" s="395"/>
      <c r="BU12" s="396"/>
      <c r="BV12" s="394">
        <v>40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17656</v>
      </c>
      <c r="S13" s="479"/>
      <c r="T13" s="479"/>
      <c r="U13" s="479"/>
      <c r="V13" s="480"/>
      <c r="W13" s="410" t="s">
        <v>131</v>
      </c>
      <c r="X13" s="411"/>
      <c r="Y13" s="411"/>
      <c r="Z13" s="411"/>
      <c r="AA13" s="411"/>
      <c r="AB13" s="401"/>
      <c r="AC13" s="445">
        <v>1510</v>
      </c>
      <c r="AD13" s="446"/>
      <c r="AE13" s="446"/>
      <c r="AF13" s="446"/>
      <c r="AG13" s="488"/>
      <c r="AH13" s="445">
        <v>1530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-57059</v>
      </c>
      <c r="BO13" s="395"/>
      <c r="BP13" s="395"/>
      <c r="BQ13" s="395"/>
      <c r="BR13" s="395"/>
      <c r="BS13" s="395"/>
      <c r="BT13" s="395"/>
      <c r="BU13" s="396"/>
      <c r="BV13" s="394">
        <v>177451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7.2</v>
      </c>
      <c r="CU13" s="392"/>
      <c r="CV13" s="392"/>
      <c r="CW13" s="392"/>
      <c r="CX13" s="392"/>
      <c r="CY13" s="392"/>
      <c r="CZ13" s="392"/>
      <c r="DA13" s="393"/>
      <c r="DB13" s="391">
        <v>6.9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18171</v>
      </c>
      <c r="S14" s="479"/>
      <c r="T14" s="479"/>
      <c r="U14" s="479"/>
      <c r="V14" s="480"/>
      <c r="W14" s="384"/>
      <c r="X14" s="385"/>
      <c r="Y14" s="385"/>
      <c r="Z14" s="385"/>
      <c r="AA14" s="385"/>
      <c r="AB14" s="374"/>
      <c r="AC14" s="481">
        <v>15.8</v>
      </c>
      <c r="AD14" s="482"/>
      <c r="AE14" s="482"/>
      <c r="AF14" s="482"/>
      <c r="AG14" s="483"/>
      <c r="AH14" s="481">
        <v>15.7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18058</v>
      </c>
      <c r="S15" s="479"/>
      <c r="T15" s="479"/>
      <c r="U15" s="479"/>
      <c r="V15" s="480"/>
      <c r="W15" s="410" t="s">
        <v>137</v>
      </c>
      <c r="X15" s="411"/>
      <c r="Y15" s="411"/>
      <c r="Z15" s="411"/>
      <c r="AA15" s="411"/>
      <c r="AB15" s="401"/>
      <c r="AC15" s="445">
        <v>1839</v>
      </c>
      <c r="AD15" s="446"/>
      <c r="AE15" s="446"/>
      <c r="AF15" s="446"/>
      <c r="AG15" s="488"/>
      <c r="AH15" s="445">
        <v>1918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2352995</v>
      </c>
      <c r="BO15" s="358"/>
      <c r="BP15" s="358"/>
      <c r="BQ15" s="358"/>
      <c r="BR15" s="358"/>
      <c r="BS15" s="358"/>
      <c r="BT15" s="358"/>
      <c r="BU15" s="359"/>
      <c r="BV15" s="357">
        <v>2313581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19.2</v>
      </c>
      <c r="AD16" s="482"/>
      <c r="AE16" s="482"/>
      <c r="AF16" s="482"/>
      <c r="AG16" s="483"/>
      <c r="AH16" s="481">
        <v>19.7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6478975</v>
      </c>
      <c r="BO16" s="395"/>
      <c r="BP16" s="395"/>
      <c r="BQ16" s="395"/>
      <c r="BR16" s="395"/>
      <c r="BS16" s="395"/>
      <c r="BT16" s="395"/>
      <c r="BU16" s="396"/>
      <c r="BV16" s="394">
        <v>6412346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6212</v>
      </c>
      <c r="AD17" s="446"/>
      <c r="AE17" s="446"/>
      <c r="AF17" s="446"/>
      <c r="AG17" s="488"/>
      <c r="AH17" s="445">
        <v>6284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2924502</v>
      </c>
      <c r="BO17" s="395"/>
      <c r="BP17" s="395"/>
      <c r="BQ17" s="395"/>
      <c r="BR17" s="395"/>
      <c r="BS17" s="395"/>
      <c r="BT17" s="395"/>
      <c r="BU17" s="396"/>
      <c r="BV17" s="394">
        <v>2871660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438.41</v>
      </c>
      <c r="M18" s="518"/>
      <c r="N18" s="518"/>
      <c r="O18" s="518"/>
      <c r="P18" s="518"/>
      <c r="Q18" s="518"/>
      <c r="R18" s="519"/>
      <c r="S18" s="519"/>
      <c r="T18" s="519"/>
      <c r="U18" s="519"/>
      <c r="V18" s="520"/>
      <c r="W18" s="412"/>
      <c r="X18" s="413"/>
      <c r="Y18" s="413"/>
      <c r="Z18" s="413"/>
      <c r="AA18" s="413"/>
      <c r="AB18" s="404"/>
      <c r="AC18" s="521">
        <v>65</v>
      </c>
      <c r="AD18" s="522"/>
      <c r="AE18" s="522"/>
      <c r="AF18" s="522"/>
      <c r="AG18" s="523"/>
      <c r="AH18" s="521">
        <v>64.599999999999994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6166458</v>
      </c>
      <c r="BO18" s="395"/>
      <c r="BP18" s="395"/>
      <c r="BQ18" s="395"/>
      <c r="BR18" s="395"/>
      <c r="BS18" s="395"/>
      <c r="BT18" s="395"/>
      <c r="BU18" s="396"/>
      <c r="BV18" s="394">
        <v>6157283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43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8506124</v>
      </c>
      <c r="BO19" s="395"/>
      <c r="BP19" s="395"/>
      <c r="BQ19" s="395"/>
      <c r="BR19" s="395"/>
      <c r="BS19" s="395"/>
      <c r="BT19" s="395"/>
      <c r="BU19" s="396"/>
      <c r="BV19" s="394">
        <v>8680075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8309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10334975</v>
      </c>
      <c r="BO22" s="358"/>
      <c r="BP22" s="358"/>
      <c r="BQ22" s="358"/>
      <c r="BR22" s="358"/>
      <c r="BS22" s="358"/>
      <c r="BT22" s="358"/>
      <c r="BU22" s="359"/>
      <c r="BV22" s="357">
        <v>10634113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8379973</v>
      </c>
      <c r="BO23" s="395"/>
      <c r="BP23" s="395"/>
      <c r="BQ23" s="395"/>
      <c r="BR23" s="395"/>
      <c r="BS23" s="395"/>
      <c r="BT23" s="395"/>
      <c r="BU23" s="396"/>
      <c r="BV23" s="394">
        <v>8650939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8800</v>
      </c>
      <c r="R24" s="446"/>
      <c r="S24" s="446"/>
      <c r="T24" s="446"/>
      <c r="U24" s="446"/>
      <c r="V24" s="488"/>
      <c r="W24" s="540"/>
      <c r="X24" s="541"/>
      <c r="Y24" s="542"/>
      <c r="Z24" s="444" t="s">
        <v>162</v>
      </c>
      <c r="AA24" s="424"/>
      <c r="AB24" s="424"/>
      <c r="AC24" s="424"/>
      <c r="AD24" s="424"/>
      <c r="AE24" s="424"/>
      <c r="AF24" s="424"/>
      <c r="AG24" s="425"/>
      <c r="AH24" s="445">
        <v>161</v>
      </c>
      <c r="AI24" s="446"/>
      <c r="AJ24" s="446"/>
      <c r="AK24" s="446"/>
      <c r="AL24" s="488"/>
      <c r="AM24" s="445">
        <v>464807</v>
      </c>
      <c r="AN24" s="446"/>
      <c r="AO24" s="446"/>
      <c r="AP24" s="446"/>
      <c r="AQ24" s="446"/>
      <c r="AR24" s="488"/>
      <c r="AS24" s="445">
        <v>2887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7022493</v>
      </c>
      <c r="BO24" s="395"/>
      <c r="BP24" s="395"/>
      <c r="BQ24" s="395"/>
      <c r="BR24" s="395"/>
      <c r="BS24" s="395"/>
      <c r="BT24" s="395"/>
      <c r="BU24" s="396"/>
      <c r="BV24" s="394">
        <v>6964933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7100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438092</v>
      </c>
      <c r="BO25" s="358"/>
      <c r="BP25" s="358"/>
      <c r="BQ25" s="358"/>
      <c r="BR25" s="358"/>
      <c r="BS25" s="358"/>
      <c r="BT25" s="358"/>
      <c r="BU25" s="359"/>
      <c r="BV25" s="357">
        <v>458632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6150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3200</v>
      </c>
      <c r="R27" s="446"/>
      <c r="S27" s="446"/>
      <c r="T27" s="446"/>
      <c r="U27" s="446"/>
      <c r="V27" s="488"/>
      <c r="W27" s="540"/>
      <c r="X27" s="541"/>
      <c r="Y27" s="542"/>
      <c r="Z27" s="444" t="s">
        <v>171</v>
      </c>
      <c r="AA27" s="424"/>
      <c r="AB27" s="424"/>
      <c r="AC27" s="424"/>
      <c r="AD27" s="424"/>
      <c r="AE27" s="424"/>
      <c r="AF27" s="424"/>
      <c r="AG27" s="425"/>
      <c r="AH27" s="445">
        <v>6</v>
      </c>
      <c r="AI27" s="446"/>
      <c r="AJ27" s="446"/>
      <c r="AK27" s="446"/>
      <c r="AL27" s="488"/>
      <c r="AM27" s="445">
        <v>18546</v>
      </c>
      <c r="AN27" s="446"/>
      <c r="AO27" s="446"/>
      <c r="AP27" s="446"/>
      <c r="AQ27" s="446"/>
      <c r="AR27" s="488"/>
      <c r="AS27" s="445">
        <v>3091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2600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2127193</v>
      </c>
      <c r="BO28" s="358"/>
      <c r="BP28" s="358"/>
      <c r="BQ28" s="358"/>
      <c r="BR28" s="358"/>
      <c r="BS28" s="358"/>
      <c r="BT28" s="358"/>
      <c r="BU28" s="359"/>
      <c r="BV28" s="357">
        <v>2124966</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2370</v>
      </c>
      <c r="R29" s="446"/>
      <c r="S29" s="446"/>
      <c r="T29" s="446"/>
      <c r="U29" s="446"/>
      <c r="V29" s="488"/>
      <c r="W29" s="543"/>
      <c r="X29" s="544"/>
      <c r="Y29" s="545"/>
      <c r="Z29" s="444" t="s">
        <v>177</v>
      </c>
      <c r="AA29" s="424"/>
      <c r="AB29" s="424"/>
      <c r="AC29" s="424"/>
      <c r="AD29" s="424"/>
      <c r="AE29" s="424"/>
      <c r="AF29" s="424"/>
      <c r="AG29" s="425"/>
      <c r="AH29" s="445">
        <v>167</v>
      </c>
      <c r="AI29" s="446"/>
      <c r="AJ29" s="446"/>
      <c r="AK29" s="446"/>
      <c r="AL29" s="488"/>
      <c r="AM29" s="445">
        <v>483353</v>
      </c>
      <c r="AN29" s="446"/>
      <c r="AO29" s="446"/>
      <c r="AP29" s="446"/>
      <c r="AQ29" s="446"/>
      <c r="AR29" s="488"/>
      <c r="AS29" s="445">
        <v>2894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1290894</v>
      </c>
      <c r="BO29" s="395"/>
      <c r="BP29" s="395"/>
      <c r="BQ29" s="395"/>
      <c r="BR29" s="395"/>
      <c r="BS29" s="395"/>
      <c r="BT29" s="395"/>
      <c r="BU29" s="396"/>
      <c r="BV29" s="394">
        <v>1124482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3077185</v>
      </c>
      <c r="BO30" s="514"/>
      <c r="BP30" s="514"/>
      <c r="BQ30" s="514"/>
      <c r="BR30" s="514"/>
      <c r="BS30" s="514"/>
      <c r="BT30" s="514"/>
      <c r="BU30" s="515"/>
      <c r="BV30" s="513">
        <v>3066477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美幌・津別広域事務組合</v>
      </c>
      <c r="BZ34" s="585"/>
      <c r="CA34" s="585"/>
      <c r="CB34" s="585"/>
      <c r="CC34" s="585"/>
      <c r="CD34" s="585"/>
      <c r="CE34" s="585"/>
      <c r="CF34" s="585"/>
      <c r="CG34" s="585"/>
      <c r="CH34" s="585"/>
      <c r="CI34" s="585"/>
      <c r="CJ34" s="585"/>
      <c r="CK34" s="585"/>
      <c r="CL34" s="585"/>
      <c r="CM34" s="585"/>
      <c r="CN34" s="175"/>
      <c r="CO34" s="584">
        <f>IF(CQ34="","",MAX(C34:D43,U34:V43,AM34:AN43,BE34:BF43,BW34:BX43)+1)</f>
        <v>11</v>
      </c>
      <c r="CP34" s="584"/>
      <c r="CQ34" s="585" t="str">
        <f>IF('各会計、関係団体の財政状況及び健全化判断比率'!BS7="","",'各会計、関係団体の財政状況及び健全化判断比率'!BS7)</f>
        <v>美幌みどりの村振興公社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網走地方教育研修センター組合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公共下水道事業会計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個別排水処理事業会計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Di/YIKD7Oa/kmc0ddsGKyW2Rjj0Q5K2bXELVSxftv6InJY/t8ecEejc030Yoaeh43dWTS5HNyKpmojBezKR2JQ==" saltValue="s/aclJG1a0vfCmd8Tao/J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2357931</v>
      </c>
      <c r="S5" s="600"/>
      <c r="T5" s="600"/>
      <c r="U5" s="600"/>
      <c r="V5" s="600"/>
      <c r="W5" s="600"/>
      <c r="X5" s="600"/>
      <c r="Y5" s="601"/>
      <c r="Z5" s="602">
        <v>18.600000000000001</v>
      </c>
      <c r="AA5" s="602"/>
      <c r="AB5" s="602"/>
      <c r="AC5" s="602"/>
      <c r="AD5" s="603">
        <v>2238575</v>
      </c>
      <c r="AE5" s="603"/>
      <c r="AF5" s="603"/>
      <c r="AG5" s="603"/>
      <c r="AH5" s="603"/>
      <c r="AI5" s="603"/>
      <c r="AJ5" s="603"/>
      <c r="AK5" s="603"/>
      <c r="AL5" s="604">
        <v>31.3</v>
      </c>
      <c r="AM5" s="605"/>
      <c r="AN5" s="605"/>
      <c r="AO5" s="606"/>
      <c r="AP5" s="596" t="s">
        <v>216</v>
      </c>
      <c r="AQ5" s="597"/>
      <c r="AR5" s="597"/>
      <c r="AS5" s="597"/>
      <c r="AT5" s="597"/>
      <c r="AU5" s="597"/>
      <c r="AV5" s="597"/>
      <c r="AW5" s="597"/>
      <c r="AX5" s="597"/>
      <c r="AY5" s="597"/>
      <c r="AZ5" s="597"/>
      <c r="BA5" s="597"/>
      <c r="BB5" s="597"/>
      <c r="BC5" s="597"/>
      <c r="BD5" s="597"/>
      <c r="BE5" s="597"/>
      <c r="BF5" s="598"/>
      <c r="BG5" s="610">
        <v>2238575</v>
      </c>
      <c r="BH5" s="611"/>
      <c r="BI5" s="611"/>
      <c r="BJ5" s="611"/>
      <c r="BK5" s="611"/>
      <c r="BL5" s="611"/>
      <c r="BM5" s="611"/>
      <c r="BN5" s="612"/>
      <c r="BO5" s="613">
        <v>94.9</v>
      </c>
      <c r="BP5" s="613"/>
      <c r="BQ5" s="613"/>
      <c r="BR5" s="613"/>
      <c r="BS5" s="614">
        <v>25231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186686</v>
      </c>
      <c r="S6" s="611"/>
      <c r="T6" s="611"/>
      <c r="U6" s="611"/>
      <c r="V6" s="611"/>
      <c r="W6" s="611"/>
      <c r="X6" s="611"/>
      <c r="Y6" s="612"/>
      <c r="Z6" s="613">
        <v>1.5</v>
      </c>
      <c r="AA6" s="613"/>
      <c r="AB6" s="613"/>
      <c r="AC6" s="613"/>
      <c r="AD6" s="614">
        <v>186686</v>
      </c>
      <c r="AE6" s="614"/>
      <c r="AF6" s="614"/>
      <c r="AG6" s="614"/>
      <c r="AH6" s="614"/>
      <c r="AI6" s="614"/>
      <c r="AJ6" s="614"/>
      <c r="AK6" s="614"/>
      <c r="AL6" s="615">
        <v>2.6</v>
      </c>
      <c r="AM6" s="616"/>
      <c r="AN6" s="616"/>
      <c r="AO6" s="617"/>
      <c r="AP6" s="607" t="s">
        <v>221</v>
      </c>
      <c r="AQ6" s="608"/>
      <c r="AR6" s="608"/>
      <c r="AS6" s="608"/>
      <c r="AT6" s="608"/>
      <c r="AU6" s="608"/>
      <c r="AV6" s="608"/>
      <c r="AW6" s="608"/>
      <c r="AX6" s="608"/>
      <c r="AY6" s="608"/>
      <c r="AZ6" s="608"/>
      <c r="BA6" s="608"/>
      <c r="BB6" s="608"/>
      <c r="BC6" s="608"/>
      <c r="BD6" s="608"/>
      <c r="BE6" s="608"/>
      <c r="BF6" s="609"/>
      <c r="BG6" s="610">
        <v>2238575</v>
      </c>
      <c r="BH6" s="611"/>
      <c r="BI6" s="611"/>
      <c r="BJ6" s="611"/>
      <c r="BK6" s="611"/>
      <c r="BL6" s="611"/>
      <c r="BM6" s="611"/>
      <c r="BN6" s="612"/>
      <c r="BO6" s="613">
        <v>94.9</v>
      </c>
      <c r="BP6" s="613"/>
      <c r="BQ6" s="613"/>
      <c r="BR6" s="613"/>
      <c r="BS6" s="614">
        <v>25231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111958</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111958</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776</v>
      </c>
      <c r="S7" s="611"/>
      <c r="T7" s="611"/>
      <c r="U7" s="611"/>
      <c r="V7" s="611"/>
      <c r="W7" s="611"/>
      <c r="X7" s="611"/>
      <c r="Y7" s="612"/>
      <c r="Z7" s="613">
        <v>0</v>
      </c>
      <c r="AA7" s="613"/>
      <c r="AB7" s="613"/>
      <c r="AC7" s="613"/>
      <c r="AD7" s="614">
        <v>776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1070549</v>
      </c>
      <c r="BH7" s="611"/>
      <c r="BI7" s="611"/>
      <c r="BJ7" s="611"/>
      <c r="BK7" s="611"/>
      <c r="BL7" s="611"/>
      <c r="BM7" s="611"/>
      <c r="BN7" s="612"/>
      <c r="BO7" s="613">
        <v>45.4</v>
      </c>
      <c r="BP7" s="613"/>
      <c r="BQ7" s="613"/>
      <c r="BR7" s="613"/>
      <c r="BS7" s="614">
        <v>25231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1711364</v>
      </c>
      <c r="CS7" s="611"/>
      <c r="CT7" s="611"/>
      <c r="CU7" s="611"/>
      <c r="CV7" s="611"/>
      <c r="CW7" s="611"/>
      <c r="CX7" s="611"/>
      <c r="CY7" s="612"/>
      <c r="CZ7" s="613">
        <v>13.7</v>
      </c>
      <c r="DA7" s="613"/>
      <c r="DB7" s="613"/>
      <c r="DC7" s="613"/>
      <c r="DD7" s="619">
        <v>179094</v>
      </c>
      <c r="DE7" s="611"/>
      <c r="DF7" s="611"/>
      <c r="DG7" s="611"/>
      <c r="DH7" s="611"/>
      <c r="DI7" s="611"/>
      <c r="DJ7" s="611"/>
      <c r="DK7" s="611"/>
      <c r="DL7" s="611"/>
      <c r="DM7" s="611"/>
      <c r="DN7" s="611"/>
      <c r="DO7" s="611"/>
      <c r="DP7" s="612"/>
      <c r="DQ7" s="619">
        <v>1095808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7205</v>
      </c>
      <c r="S8" s="611"/>
      <c r="T8" s="611"/>
      <c r="U8" s="611"/>
      <c r="V8" s="611"/>
      <c r="W8" s="611"/>
      <c r="X8" s="611"/>
      <c r="Y8" s="612"/>
      <c r="Z8" s="613">
        <v>0.1</v>
      </c>
      <c r="AA8" s="613"/>
      <c r="AB8" s="613"/>
      <c r="AC8" s="613"/>
      <c r="AD8" s="614">
        <v>7205</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32675</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2961711</v>
      </c>
      <c r="CS8" s="611"/>
      <c r="CT8" s="611"/>
      <c r="CU8" s="611"/>
      <c r="CV8" s="611"/>
      <c r="CW8" s="611"/>
      <c r="CX8" s="611"/>
      <c r="CY8" s="612"/>
      <c r="CZ8" s="613">
        <v>23.7</v>
      </c>
      <c r="DA8" s="613"/>
      <c r="DB8" s="613"/>
      <c r="DC8" s="613"/>
      <c r="DD8" s="619">
        <v>45135</v>
      </c>
      <c r="DE8" s="611"/>
      <c r="DF8" s="611"/>
      <c r="DG8" s="611"/>
      <c r="DH8" s="611"/>
      <c r="DI8" s="611"/>
      <c r="DJ8" s="611"/>
      <c r="DK8" s="611"/>
      <c r="DL8" s="611"/>
      <c r="DM8" s="611"/>
      <c r="DN8" s="611"/>
      <c r="DO8" s="611"/>
      <c r="DP8" s="612"/>
      <c r="DQ8" s="619">
        <v>1822887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8312</v>
      </c>
      <c r="S9" s="611"/>
      <c r="T9" s="611"/>
      <c r="U9" s="611"/>
      <c r="V9" s="611"/>
      <c r="W9" s="611"/>
      <c r="X9" s="611"/>
      <c r="Y9" s="612"/>
      <c r="Z9" s="613">
        <v>0.1</v>
      </c>
      <c r="AA9" s="613"/>
      <c r="AB9" s="613"/>
      <c r="AC9" s="613"/>
      <c r="AD9" s="614">
        <v>8312</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926061</v>
      </c>
      <c r="BH9" s="611"/>
      <c r="BI9" s="611"/>
      <c r="BJ9" s="611"/>
      <c r="BK9" s="611"/>
      <c r="BL9" s="611"/>
      <c r="BM9" s="611"/>
      <c r="BN9" s="612"/>
      <c r="BO9" s="613">
        <v>39.299999999999997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1200056</v>
      </c>
      <c r="CS9" s="611"/>
      <c r="CT9" s="611"/>
      <c r="CU9" s="611"/>
      <c r="CV9" s="611"/>
      <c r="CW9" s="611"/>
      <c r="CX9" s="611"/>
      <c r="CY9" s="612"/>
      <c r="CZ9" s="613">
        <v>9.6</v>
      </c>
      <c r="DA9" s="613"/>
      <c r="DB9" s="613"/>
      <c r="DC9" s="613"/>
      <c r="DD9" s="619">
        <v>91362</v>
      </c>
      <c r="DE9" s="611"/>
      <c r="DF9" s="611"/>
      <c r="DG9" s="611"/>
      <c r="DH9" s="611"/>
      <c r="DI9" s="611"/>
      <c r="DJ9" s="611"/>
      <c r="DK9" s="611"/>
      <c r="DL9" s="611"/>
      <c r="DM9" s="611"/>
      <c r="DN9" s="611"/>
      <c r="DO9" s="611"/>
      <c r="DP9" s="612"/>
      <c r="DQ9" s="619">
        <v>905383</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57353</v>
      </c>
      <c r="BH10" s="611"/>
      <c r="BI10" s="611"/>
      <c r="BJ10" s="611"/>
      <c r="BK10" s="611"/>
      <c r="BL10" s="611"/>
      <c r="BM10" s="611"/>
      <c r="BN10" s="612"/>
      <c r="BO10" s="613">
        <v>2.4</v>
      </c>
      <c r="BP10" s="613"/>
      <c r="BQ10" s="613"/>
      <c r="BR10" s="613"/>
      <c r="BS10" s="614">
        <v>9495</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24091</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17091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490951</v>
      </c>
      <c r="S11" s="611"/>
      <c r="T11" s="611"/>
      <c r="U11" s="611"/>
      <c r="V11" s="611"/>
      <c r="W11" s="611"/>
      <c r="X11" s="611"/>
      <c r="Y11" s="612"/>
      <c r="Z11" s="615">
        <v>3.9</v>
      </c>
      <c r="AA11" s="616"/>
      <c r="AB11" s="616"/>
      <c r="AC11" s="622"/>
      <c r="AD11" s="619">
        <v>490951</v>
      </c>
      <c r="AE11" s="611"/>
      <c r="AF11" s="611"/>
      <c r="AG11" s="611"/>
      <c r="AH11" s="611"/>
      <c r="AI11" s="611"/>
      <c r="AJ11" s="611"/>
      <c r="AK11" s="612"/>
      <c r="AL11" s="615">
        <v>6.9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54460</v>
      </c>
      <c r="BH11" s="611"/>
      <c r="BI11" s="611"/>
      <c r="BJ11" s="611"/>
      <c r="BK11" s="611"/>
      <c r="BL11" s="611"/>
      <c r="BM11" s="611"/>
      <c r="BN11" s="612"/>
      <c r="BO11" s="613">
        <v>2.2999999999999998</v>
      </c>
      <c r="BP11" s="613"/>
      <c r="BQ11" s="613"/>
      <c r="BR11" s="613"/>
      <c r="BS11" s="614">
        <v>15736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1171276</v>
      </c>
      <c r="CS11" s="611"/>
      <c r="CT11" s="611"/>
      <c r="CU11" s="611"/>
      <c r="CV11" s="611"/>
      <c r="CW11" s="611"/>
      <c r="CX11" s="611"/>
      <c r="CY11" s="612"/>
      <c r="CZ11" s="613">
        <v>9.4</v>
      </c>
      <c r="DA11" s="613"/>
      <c r="DB11" s="613"/>
      <c r="DC11" s="613"/>
      <c r="DD11" s="619">
        <v>793930</v>
      </c>
      <c r="DE11" s="611"/>
      <c r="DF11" s="611"/>
      <c r="DG11" s="611"/>
      <c r="DH11" s="611"/>
      <c r="DI11" s="611"/>
      <c r="DJ11" s="611"/>
      <c r="DK11" s="611"/>
      <c r="DL11" s="611"/>
      <c r="DM11" s="611"/>
      <c r="DN11" s="611"/>
      <c r="DO11" s="611"/>
      <c r="DP11" s="612"/>
      <c r="DQ11" s="619">
        <v>364781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910119</v>
      </c>
      <c r="BH12" s="611"/>
      <c r="BI12" s="611"/>
      <c r="BJ12" s="611"/>
      <c r="BK12" s="611"/>
      <c r="BL12" s="611"/>
      <c r="BM12" s="611"/>
      <c r="BN12" s="612"/>
      <c r="BO12" s="613">
        <v>38.6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558936</v>
      </c>
      <c r="CS12" s="611"/>
      <c r="CT12" s="611"/>
      <c r="CU12" s="611"/>
      <c r="CV12" s="611"/>
      <c r="CW12" s="611"/>
      <c r="CX12" s="611"/>
      <c r="CY12" s="612"/>
      <c r="CZ12" s="613">
        <v>4.5</v>
      </c>
      <c r="DA12" s="613"/>
      <c r="DB12" s="613"/>
      <c r="DC12" s="613"/>
      <c r="DD12" s="619">
        <v>53380</v>
      </c>
      <c r="DE12" s="611"/>
      <c r="DF12" s="611"/>
      <c r="DG12" s="611"/>
      <c r="DH12" s="611"/>
      <c r="DI12" s="611"/>
      <c r="DJ12" s="611"/>
      <c r="DK12" s="611"/>
      <c r="DL12" s="611"/>
      <c r="DM12" s="611"/>
      <c r="DN12" s="611"/>
      <c r="DO12" s="611"/>
      <c r="DP12" s="612"/>
      <c r="DQ12" s="619">
        <v>215366</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903043</v>
      </c>
      <c r="BH13" s="611"/>
      <c r="BI13" s="611"/>
      <c r="BJ13" s="611"/>
      <c r="BK13" s="611"/>
      <c r="BL13" s="611"/>
      <c r="BM13" s="611"/>
      <c r="BN13" s="612"/>
      <c r="BO13" s="613">
        <v>38.299999999999997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1458479</v>
      </c>
      <c r="CS13" s="611"/>
      <c r="CT13" s="611"/>
      <c r="CU13" s="611"/>
      <c r="CV13" s="611"/>
      <c r="CW13" s="611"/>
      <c r="CX13" s="611"/>
      <c r="CY13" s="612"/>
      <c r="CZ13" s="613">
        <v>11.7</v>
      </c>
      <c r="DA13" s="613"/>
      <c r="DB13" s="613"/>
      <c r="DC13" s="613"/>
      <c r="DD13" s="619">
        <v>451189</v>
      </c>
      <c r="DE13" s="611"/>
      <c r="DF13" s="611"/>
      <c r="DG13" s="611"/>
      <c r="DH13" s="611"/>
      <c r="DI13" s="611"/>
      <c r="DJ13" s="611"/>
      <c r="DK13" s="611"/>
      <c r="DL13" s="611"/>
      <c r="DM13" s="611"/>
      <c r="DN13" s="611"/>
      <c r="DO13" s="611"/>
      <c r="DP13" s="612"/>
      <c r="DQ13" s="619">
        <v>1016030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1262</v>
      </c>
      <c r="S14" s="611"/>
      <c r="T14" s="611"/>
      <c r="U14" s="611"/>
      <c r="V14" s="611"/>
      <c r="W14" s="611"/>
      <c r="X14" s="611"/>
      <c r="Y14" s="612"/>
      <c r="Z14" s="613">
        <v>0</v>
      </c>
      <c r="AA14" s="613"/>
      <c r="AB14" s="613"/>
      <c r="AC14" s="613"/>
      <c r="AD14" s="614">
        <v>1262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72913</v>
      </c>
      <c r="BH14" s="611"/>
      <c r="BI14" s="611"/>
      <c r="BJ14" s="611"/>
      <c r="BK14" s="611"/>
      <c r="BL14" s="611"/>
      <c r="BM14" s="611"/>
      <c r="BN14" s="612"/>
      <c r="BO14" s="613">
        <v>3.1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419793</v>
      </c>
      <c r="CS14" s="611"/>
      <c r="CT14" s="611"/>
      <c r="CU14" s="611"/>
      <c r="CV14" s="611"/>
      <c r="CW14" s="611"/>
      <c r="CX14" s="611"/>
      <c r="CY14" s="612"/>
      <c r="CZ14" s="613">
        <v>3.4</v>
      </c>
      <c r="DA14" s="613"/>
      <c r="DB14" s="613"/>
      <c r="DC14" s="613"/>
      <c r="DD14" s="619" t="s">
        <v>122</v>
      </c>
      <c r="DE14" s="611"/>
      <c r="DF14" s="611"/>
      <c r="DG14" s="611"/>
      <c r="DH14" s="611"/>
      <c r="DI14" s="611"/>
      <c r="DJ14" s="611"/>
      <c r="DK14" s="611"/>
      <c r="DL14" s="611"/>
      <c r="DM14" s="611"/>
      <c r="DN14" s="611"/>
      <c r="DO14" s="611"/>
      <c r="DP14" s="612"/>
      <c r="DQ14" s="619">
        <v>419793</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184994</v>
      </c>
      <c r="BH15" s="611"/>
      <c r="BI15" s="611"/>
      <c r="BJ15" s="611"/>
      <c r="BK15" s="611"/>
      <c r="BL15" s="611"/>
      <c r="BM15" s="611"/>
      <c r="BN15" s="612"/>
      <c r="BO15" s="613">
        <v>7.8</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1833956</v>
      </c>
      <c r="CS15" s="611"/>
      <c r="CT15" s="611"/>
      <c r="CU15" s="611"/>
      <c r="CV15" s="611"/>
      <c r="CW15" s="611"/>
      <c r="CX15" s="611"/>
      <c r="CY15" s="612"/>
      <c r="CZ15" s="613">
        <v>14.7</v>
      </c>
      <c r="DA15" s="613"/>
      <c r="DB15" s="613"/>
      <c r="DC15" s="613"/>
      <c r="DD15" s="619">
        <v>246880</v>
      </c>
      <c r="DE15" s="611"/>
      <c r="DF15" s="611"/>
      <c r="DG15" s="611"/>
      <c r="DH15" s="611"/>
      <c r="DI15" s="611"/>
      <c r="DJ15" s="611"/>
      <c r="DK15" s="611"/>
      <c r="DL15" s="611"/>
      <c r="DM15" s="611"/>
      <c r="DN15" s="611"/>
      <c r="DO15" s="611"/>
      <c r="DP15" s="612"/>
      <c r="DQ15" s="619">
        <v>1445701</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15193</v>
      </c>
      <c r="S16" s="611"/>
      <c r="T16" s="611"/>
      <c r="U16" s="611"/>
      <c r="V16" s="611"/>
      <c r="W16" s="611"/>
      <c r="X16" s="611"/>
      <c r="Y16" s="612"/>
      <c r="Z16" s="613">
        <v>0.1</v>
      </c>
      <c r="AA16" s="613"/>
      <c r="AB16" s="613"/>
      <c r="AC16" s="613"/>
      <c r="AD16" s="614">
        <v>15193</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77116</v>
      </c>
      <c r="CS16" s="611"/>
      <c r="CT16" s="611"/>
      <c r="CU16" s="611"/>
      <c r="CV16" s="611"/>
      <c r="CW16" s="611"/>
      <c r="CX16" s="611"/>
      <c r="CY16" s="612"/>
      <c r="CZ16" s="613">
        <v>0.6</v>
      </c>
      <c r="DA16" s="613"/>
      <c r="DB16" s="613"/>
      <c r="DC16" s="613"/>
      <c r="DD16" s="619" t="s">
        <v>122</v>
      </c>
      <c r="DE16" s="611"/>
      <c r="DF16" s="611"/>
      <c r="DG16" s="611"/>
      <c r="DH16" s="611"/>
      <c r="DI16" s="611"/>
      <c r="DJ16" s="611"/>
      <c r="DK16" s="611"/>
      <c r="DL16" s="611"/>
      <c r="DM16" s="611"/>
      <c r="DN16" s="611"/>
      <c r="DO16" s="611"/>
      <c r="DP16" s="612"/>
      <c r="DQ16" s="619">
        <v>7065</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34422</v>
      </c>
      <c r="S17" s="611"/>
      <c r="T17" s="611"/>
      <c r="U17" s="611"/>
      <c r="V17" s="611"/>
      <c r="W17" s="611"/>
      <c r="X17" s="611"/>
      <c r="Y17" s="612"/>
      <c r="Z17" s="613">
        <v>0.3</v>
      </c>
      <c r="AA17" s="613"/>
      <c r="AB17" s="613"/>
      <c r="AC17" s="613"/>
      <c r="AD17" s="614">
        <v>34422</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974195</v>
      </c>
      <c r="CS17" s="611"/>
      <c r="CT17" s="611"/>
      <c r="CU17" s="611"/>
      <c r="CV17" s="611"/>
      <c r="CW17" s="611"/>
      <c r="CX17" s="611"/>
      <c r="CY17" s="612"/>
      <c r="CZ17" s="613">
        <v>7.8</v>
      </c>
      <c r="DA17" s="613"/>
      <c r="DB17" s="613"/>
      <c r="DC17" s="613"/>
      <c r="DD17" s="619" t="s">
        <v>122</v>
      </c>
      <c r="DE17" s="611"/>
      <c r="DF17" s="611"/>
      <c r="DG17" s="611"/>
      <c r="DH17" s="611"/>
      <c r="DI17" s="611"/>
      <c r="DJ17" s="611"/>
      <c r="DK17" s="611"/>
      <c r="DL17" s="611"/>
      <c r="DM17" s="611"/>
      <c r="DN17" s="611"/>
      <c r="DO17" s="611"/>
      <c r="DP17" s="612"/>
      <c r="DQ17" s="619">
        <v>913818</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9614</v>
      </c>
      <c r="S18" s="611"/>
      <c r="T18" s="611"/>
      <c r="U18" s="611"/>
      <c r="V18" s="611"/>
      <c r="W18" s="611"/>
      <c r="X18" s="611"/>
      <c r="Y18" s="612"/>
      <c r="Z18" s="613">
        <v>0.1</v>
      </c>
      <c r="AA18" s="613"/>
      <c r="AB18" s="613"/>
      <c r="AC18" s="613"/>
      <c r="AD18" s="614">
        <v>9614</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7936</v>
      </c>
      <c r="S19" s="611"/>
      <c r="T19" s="611"/>
      <c r="U19" s="611"/>
      <c r="V19" s="611"/>
      <c r="W19" s="611"/>
      <c r="X19" s="611"/>
      <c r="Y19" s="612"/>
      <c r="Z19" s="613">
        <v>0.1</v>
      </c>
      <c r="AA19" s="613"/>
      <c r="AB19" s="613"/>
      <c r="AC19" s="613"/>
      <c r="AD19" s="614">
        <v>7936</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119356</v>
      </c>
      <c r="BH19" s="611"/>
      <c r="BI19" s="611"/>
      <c r="BJ19" s="611"/>
      <c r="BK19" s="611"/>
      <c r="BL19" s="611"/>
      <c r="BM19" s="611"/>
      <c r="BN19" s="612"/>
      <c r="BO19" s="613">
        <v>5.0999999999999996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1678</v>
      </c>
      <c r="S20" s="611"/>
      <c r="T20" s="611"/>
      <c r="U20" s="611"/>
      <c r="V20" s="611"/>
      <c r="W20" s="611"/>
      <c r="X20" s="611"/>
      <c r="Y20" s="612"/>
      <c r="Z20" s="613">
        <v>0</v>
      </c>
      <c r="AA20" s="613"/>
      <c r="AB20" s="613"/>
      <c r="AC20" s="613"/>
      <c r="AD20" s="614">
        <v>1678</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119356</v>
      </c>
      <c r="BH20" s="611"/>
      <c r="BI20" s="611"/>
      <c r="BJ20" s="611"/>
      <c r="BK20" s="611"/>
      <c r="BL20" s="611"/>
      <c r="BM20" s="611"/>
      <c r="BN20" s="612"/>
      <c r="BO20" s="613">
        <v>5.0999999999999996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12502931</v>
      </c>
      <c r="CS20" s="611"/>
      <c r="CT20" s="611"/>
      <c r="CU20" s="611"/>
      <c r="CV20" s="611"/>
      <c r="CW20" s="611"/>
      <c r="CX20" s="611"/>
      <c r="CY20" s="612"/>
      <c r="CZ20" s="613">
        <v>100</v>
      </c>
      <c r="DA20" s="613"/>
      <c r="DB20" s="613"/>
      <c r="DC20" s="613"/>
      <c r="DD20" s="619">
        <v>1860970</v>
      </c>
      <c r="DE20" s="611"/>
      <c r="DF20" s="611"/>
      <c r="DG20" s="611"/>
      <c r="DH20" s="611"/>
      <c r="DI20" s="611"/>
      <c r="DJ20" s="611"/>
      <c r="DK20" s="611"/>
      <c r="DL20" s="611"/>
      <c r="DM20" s="611"/>
      <c r="DN20" s="611"/>
      <c r="DO20" s="611"/>
      <c r="DP20" s="612"/>
      <c r="DQ20" s="619">
        <v>8335681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4568668</v>
      </c>
      <c r="S21" s="611"/>
      <c r="T21" s="611"/>
      <c r="U21" s="611"/>
      <c r="V21" s="611"/>
      <c r="W21" s="611"/>
      <c r="X21" s="611"/>
      <c r="Y21" s="612"/>
      <c r="Z21" s="613">
        <v>36</v>
      </c>
      <c r="AA21" s="613"/>
      <c r="AB21" s="613"/>
      <c r="AC21" s="613"/>
      <c r="AD21" s="614">
        <v>4125980</v>
      </c>
      <c r="AE21" s="614"/>
      <c r="AF21" s="614"/>
      <c r="AG21" s="614"/>
      <c r="AH21" s="614"/>
      <c r="AI21" s="614"/>
      <c r="AJ21" s="614"/>
      <c r="AK21" s="614"/>
      <c r="AL21" s="615">
        <v>57.7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4125980</v>
      </c>
      <c r="S22" s="611"/>
      <c r="T22" s="611"/>
      <c r="U22" s="611"/>
      <c r="V22" s="611"/>
      <c r="W22" s="611"/>
      <c r="X22" s="611"/>
      <c r="Y22" s="612"/>
      <c r="Z22" s="613">
        <v>32.6</v>
      </c>
      <c r="AA22" s="613"/>
      <c r="AB22" s="613"/>
      <c r="AC22" s="613"/>
      <c r="AD22" s="614">
        <v>4125980</v>
      </c>
      <c r="AE22" s="614"/>
      <c r="AF22" s="614"/>
      <c r="AG22" s="614"/>
      <c r="AH22" s="614"/>
      <c r="AI22" s="614"/>
      <c r="AJ22" s="614"/>
      <c r="AK22" s="614"/>
      <c r="AL22" s="615">
        <v>57.7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442688</v>
      </c>
      <c r="S23" s="611"/>
      <c r="T23" s="611"/>
      <c r="U23" s="611"/>
      <c r="V23" s="611"/>
      <c r="W23" s="611"/>
      <c r="X23" s="611"/>
      <c r="Y23" s="612"/>
      <c r="Z23" s="613">
        <v>3.5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119356</v>
      </c>
      <c r="BH23" s="611"/>
      <c r="BI23" s="611"/>
      <c r="BJ23" s="611"/>
      <c r="BK23" s="611"/>
      <c r="BL23" s="611"/>
      <c r="BM23" s="611"/>
      <c r="BN23" s="612"/>
      <c r="BO23" s="613">
        <v>5.0999999999999996</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4198246</v>
      </c>
      <c r="CS24" s="600"/>
      <c r="CT24" s="600"/>
      <c r="CU24" s="600"/>
      <c r="CV24" s="600"/>
      <c r="CW24" s="600"/>
      <c r="CX24" s="600"/>
      <c r="CY24" s="601"/>
      <c r="CZ24" s="604">
        <v>33.6</v>
      </c>
      <c r="DA24" s="605"/>
      <c r="DB24" s="605"/>
      <c r="DC24" s="621"/>
      <c r="DD24" s="642">
        <v>3253047</v>
      </c>
      <c r="DE24" s="600"/>
      <c r="DF24" s="600"/>
      <c r="DG24" s="600"/>
      <c r="DH24" s="600"/>
      <c r="DI24" s="600"/>
      <c r="DJ24" s="600"/>
      <c r="DK24" s="601"/>
      <c r="DL24" s="642">
        <v>2952358</v>
      </c>
      <c r="DM24" s="600"/>
      <c r="DN24" s="600"/>
      <c r="DO24" s="600"/>
      <c r="DP24" s="600"/>
      <c r="DQ24" s="600"/>
      <c r="DR24" s="600"/>
      <c r="DS24" s="600"/>
      <c r="DT24" s="600"/>
      <c r="DU24" s="600"/>
      <c r="DV24" s="601"/>
      <c r="DW24" s="604">
        <v>41.2</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7681020</v>
      </c>
      <c r="S25" s="611"/>
      <c r="T25" s="611"/>
      <c r="U25" s="611"/>
      <c r="V25" s="611"/>
      <c r="W25" s="611"/>
      <c r="X25" s="611"/>
      <c r="Y25" s="612"/>
      <c r="Z25" s="613">
        <v>60.6</v>
      </c>
      <c r="AA25" s="613"/>
      <c r="AB25" s="613"/>
      <c r="AC25" s="613"/>
      <c r="AD25" s="614">
        <v>7118976</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1875613</v>
      </c>
      <c r="CS25" s="643"/>
      <c r="CT25" s="643"/>
      <c r="CU25" s="643"/>
      <c r="CV25" s="643"/>
      <c r="CW25" s="643"/>
      <c r="CX25" s="643"/>
      <c r="CY25" s="644"/>
      <c r="CZ25" s="615">
        <v>15</v>
      </c>
      <c r="DA25" s="640"/>
      <c r="DB25" s="640"/>
      <c r="DC25" s="645"/>
      <c r="DD25" s="619">
        <v>1734446</v>
      </c>
      <c r="DE25" s="643"/>
      <c r="DF25" s="643"/>
      <c r="DG25" s="643"/>
      <c r="DH25" s="643"/>
      <c r="DI25" s="643"/>
      <c r="DJ25" s="643"/>
      <c r="DK25" s="644"/>
      <c r="DL25" s="619">
        <v>1724871</v>
      </c>
      <c r="DM25" s="643"/>
      <c r="DN25" s="643"/>
      <c r="DO25" s="643"/>
      <c r="DP25" s="643"/>
      <c r="DQ25" s="643"/>
      <c r="DR25" s="643"/>
      <c r="DS25" s="643"/>
      <c r="DT25" s="643"/>
      <c r="DU25" s="643"/>
      <c r="DV25" s="644"/>
      <c r="DW25" s="615">
        <v>24.1</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1863</v>
      </c>
      <c r="S26" s="611"/>
      <c r="T26" s="611"/>
      <c r="U26" s="611"/>
      <c r="V26" s="611"/>
      <c r="W26" s="611"/>
      <c r="X26" s="611"/>
      <c r="Y26" s="612"/>
      <c r="Z26" s="613">
        <v>0</v>
      </c>
      <c r="AA26" s="613"/>
      <c r="AB26" s="613"/>
      <c r="AC26" s="613"/>
      <c r="AD26" s="614">
        <v>1863</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1169870</v>
      </c>
      <c r="CS26" s="611"/>
      <c r="CT26" s="611"/>
      <c r="CU26" s="611"/>
      <c r="CV26" s="611"/>
      <c r="CW26" s="611"/>
      <c r="CX26" s="611"/>
      <c r="CY26" s="612"/>
      <c r="CZ26" s="615">
        <v>9.4</v>
      </c>
      <c r="DA26" s="640"/>
      <c r="DB26" s="640"/>
      <c r="DC26" s="645"/>
      <c r="DD26" s="619">
        <v>1072430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64920</v>
      </c>
      <c r="S27" s="611"/>
      <c r="T27" s="611"/>
      <c r="U27" s="611"/>
      <c r="V27" s="611"/>
      <c r="W27" s="611"/>
      <c r="X27" s="611"/>
      <c r="Y27" s="612"/>
      <c r="Z27" s="613">
        <v>0.5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2357931</v>
      </c>
      <c r="BH27" s="611"/>
      <c r="BI27" s="611"/>
      <c r="BJ27" s="611"/>
      <c r="BK27" s="611"/>
      <c r="BL27" s="611"/>
      <c r="BM27" s="611"/>
      <c r="BN27" s="612"/>
      <c r="BO27" s="613">
        <v>100</v>
      </c>
      <c r="BP27" s="613"/>
      <c r="BQ27" s="613"/>
      <c r="BR27" s="613"/>
      <c r="BS27" s="614">
        <v>25231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1348438</v>
      </c>
      <c r="CS27" s="643"/>
      <c r="CT27" s="643"/>
      <c r="CU27" s="643"/>
      <c r="CV27" s="643"/>
      <c r="CW27" s="643"/>
      <c r="CX27" s="643"/>
      <c r="CY27" s="644"/>
      <c r="CZ27" s="615">
        <v>10.8</v>
      </c>
      <c r="DA27" s="640"/>
      <c r="DB27" s="640"/>
      <c r="DC27" s="645"/>
      <c r="DD27" s="619">
        <v>604783</v>
      </c>
      <c r="DE27" s="643"/>
      <c r="DF27" s="643"/>
      <c r="DG27" s="643"/>
      <c r="DH27" s="643"/>
      <c r="DI27" s="643"/>
      <c r="DJ27" s="643"/>
      <c r="DK27" s="644"/>
      <c r="DL27" s="619">
        <v>313669</v>
      </c>
      <c r="DM27" s="643"/>
      <c r="DN27" s="643"/>
      <c r="DO27" s="643"/>
      <c r="DP27" s="643"/>
      <c r="DQ27" s="643"/>
      <c r="DR27" s="643"/>
      <c r="DS27" s="643"/>
      <c r="DT27" s="643"/>
      <c r="DU27" s="643"/>
      <c r="DV27" s="644"/>
      <c r="DW27" s="615">
        <v>4.4000000000000004</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178771</v>
      </c>
      <c r="S28" s="611"/>
      <c r="T28" s="611"/>
      <c r="U28" s="611"/>
      <c r="V28" s="611"/>
      <c r="W28" s="611"/>
      <c r="X28" s="611"/>
      <c r="Y28" s="612"/>
      <c r="Z28" s="613">
        <v>1.4</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974195</v>
      </c>
      <c r="CS28" s="611"/>
      <c r="CT28" s="611"/>
      <c r="CU28" s="611"/>
      <c r="CV28" s="611"/>
      <c r="CW28" s="611"/>
      <c r="CX28" s="611"/>
      <c r="CY28" s="612"/>
      <c r="CZ28" s="615">
        <v>7.8</v>
      </c>
      <c r="DA28" s="640"/>
      <c r="DB28" s="640"/>
      <c r="DC28" s="645"/>
      <c r="DD28" s="619">
        <v>913818</v>
      </c>
      <c r="DE28" s="611"/>
      <c r="DF28" s="611"/>
      <c r="DG28" s="611"/>
      <c r="DH28" s="611"/>
      <c r="DI28" s="611"/>
      <c r="DJ28" s="611"/>
      <c r="DK28" s="612"/>
      <c r="DL28" s="619">
        <v>913818</v>
      </c>
      <c r="DM28" s="611"/>
      <c r="DN28" s="611"/>
      <c r="DO28" s="611"/>
      <c r="DP28" s="611"/>
      <c r="DQ28" s="611"/>
      <c r="DR28" s="611"/>
      <c r="DS28" s="611"/>
      <c r="DT28" s="611"/>
      <c r="DU28" s="611"/>
      <c r="DV28" s="612"/>
      <c r="DW28" s="615">
        <v>12.8</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97091</v>
      </c>
      <c r="S29" s="611"/>
      <c r="T29" s="611"/>
      <c r="U29" s="611"/>
      <c r="V29" s="611"/>
      <c r="W29" s="611"/>
      <c r="X29" s="611"/>
      <c r="Y29" s="612"/>
      <c r="Z29" s="613">
        <v>0.8</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974170</v>
      </c>
      <c r="CS29" s="643"/>
      <c r="CT29" s="643"/>
      <c r="CU29" s="643"/>
      <c r="CV29" s="643"/>
      <c r="CW29" s="643"/>
      <c r="CX29" s="643"/>
      <c r="CY29" s="644"/>
      <c r="CZ29" s="615">
        <v>7.8</v>
      </c>
      <c r="DA29" s="640"/>
      <c r="DB29" s="640"/>
      <c r="DC29" s="645"/>
      <c r="DD29" s="619">
        <v>913793</v>
      </c>
      <c r="DE29" s="643"/>
      <c r="DF29" s="643"/>
      <c r="DG29" s="643"/>
      <c r="DH29" s="643"/>
      <c r="DI29" s="643"/>
      <c r="DJ29" s="643"/>
      <c r="DK29" s="644"/>
      <c r="DL29" s="619">
        <v>913793</v>
      </c>
      <c r="DM29" s="643"/>
      <c r="DN29" s="643"/>
      <c r="DO29" s="643"/>
      <c r="DP29" s="643"/>
      <c r="DQ29" s="643"/>
      <c r="DR29" s="643"/>
      <c r="DS29" s="643"/>
      <c r="DT29" s="643"/>
      <c r="DU29" s="643"/>
      <c r="DV29" s="644"/>
      <c r="DW29" s="615">
        <v>12.8</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1301368</v>
      </c>
      <c r="S30" s="611"/>
      <c r="T30" s="611"/>
      <c r="U30" s="611"/>
      <c r="V30" s="611"/>
      <c r="W30" s="611"/>
      <c r="X30" s="611"/>
      <c r="Y30" s="612"/>
      <c r="Z30" s="613">
        <v>10.3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938025</v>
      </c>
      <c r="CS30" s="611"/>
      <c r="CT30" s="611"/>
      <c r="CU30" s="611"/>
      <c r="CV30" s="611"/>
      <c r="CW30" s="611"/>
      <c r="CX30" s="611"/>
      <c r="CY30" s="612"/>
      <c r="CZ30" s="615">
        <v>7.5</v>
      </c>
      <c r="DA30" s="640"/>
      <c r="DB30" s="640"/>
      <c r="DC30" s="645"/>
      <c r="DD30" s="619">
        <v>877648</v>
      </c>
      <c r="DE30" s="611"/>
      <c r="DF30" s="611"/>
      <c r="DG30" s="611"/>
      <c r="DH30" s="611"/>
      <c r="DI30" s="611"/>
      <c r="DJ30" s="611"/>
      <c r="DK30" s="612"/>
      <c r="DL30" s="619">
        <v>877648</v>
      </c>
      <c r="DM30" s="611"/>
      <c r="DN30" s="611"/>
      <c r="DO30" s="611"/>
      <c r="DP30" s="611"/>
      <c r="DQ30" s="611"/>
      <c r="DR30" s="611"/>
      <c r="DS30" s="611"/>
      <c r="DT30" s="611"/>
      <c r="DU30" s="611"/>
      <c r="DV30" s="612"/>
      <c r="DW30" s="615">
        <v>12.3</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300</v>
      </c>
      <c r="S31" s="611"/>
      <c r="T31" s="611"/>
      <c r="U31" s="611"/>
      <c r="V31" s="611"/>
      <c r="W31" s="611"/>
      <c r="X31" s="611"/>
      <c r="Y31" s="612"/>
      <c r="Z31" s="613">
        <v>0</v>
      </c>
      <c r="AA31" s="613"/>
      <c r="AB31" s="613"/>
      <c r="AC31" s="613"/>
      <c r="AD31" s="614">
        <v>300</v>
      </c>
      <c r="AE31" s="614"/>
      <c r="AF31" s="614"/>
      <c r="AG31" s="614"/>
      <c r="AH31" s="614"/>
      <c r="AI31" s="614"/>
      <c r="AJ31" s="614"/>
      <c r="AK31" s="614"/>
      <c r="AL31" s="615">
        <v>0</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99.6</v>
      </c>
      <c r="BH31" s="654"/>
      <c r="BI31" s="654"/>
      <c r="BJ31" s="654"/>
      <c r="BK31" s="654"/>
      <c r="BL31" s="654"/>
      <c r="BM31" s="605">
        <v>97.4</v>
      </c>
      <c r="BN31" s="654"/>
      <c r="BO31" s="654"/>
      <c r="BP31" s="654"/>
      <c r="BQ31" s="655"/>
      <c r="BR31" s="657">
        <v>99.6</v>
      </c>
      <c r="BS31" s="654"/>
      <c r="BT31" s="654"/>
      <c r="BU31" s="654"/>
      <c r="BV31" s="654"/>
      <c r="BW31" s="654"/>
      <c r="BX31" s="605">
        <v>97.4</v>
      </c>
      <c r="BY31" s="654"/>
      <c r="BZ31" s="654"/>
      <c r="CA31" s="654"/>
      <c r="CB31" s="655"/>
      <c r="CD31" s="650"/>
      <c r="CE31" s="651"/>
      <c r="CF31" s="607" t="s">
        <v>300</v>
      </c>
      <c r="CG31" s="608"/>
      <c r="CH31" s="608"/>
      <c r="CI31" s="608"/>
      <c r="CJ31" s="608"/>
      <c r="CK31" s="608"/>
      <c r="CL31" s="608"/>
      <c r="CM31" s="608"/>
      <c r="CN31" s="608"/>
      <c r="CO31" s="608"/>
      <c r="CP31" s="608"/>
      <c r="CQ31" s="609"/>
      <c r="CR31" s="610">
        <v>36145</v>
      </c>
      <c r="CS31" s="643"/>
      <c r="CT31" s="643"/>
      <c r="CU31" s="643"/>
      <c r="CV31" s="643"/>
      <c r="CW31" s="643"/>
      <c r="CX31" s="643"/>
      <c r="CY31" s="644"/>
      <c r="CZ31" s="615">
        <v>0.3</v>
      </c>
      <c r="DA31" s="640"/>
      <c r="DB31" s="640"/>
      <c r="DC31" s="645"/>
      <c r="DD31" s="619">
        <v>36145</v>
      </c>
      <c r="DE31" s="643"/>
      <c r="DF31" s="643"/>
      <c r="DG31" s="643"/>
      <c r="DH31" s="643"/>
      <c r="DI31" s="643"/>
      <c r="DJ31" s="643"/>
      <c r="DK31" s="644"/>
      <c r="DL31" s="619">
        <v>36145</v>
      </c>
      <c r="DM31" s="643"/>
      <c r="DN31" s="643"/>
      <c r="DO31" s="643"/>
      <c r="DP31" s="643"/>
      <c r="DQ31" s="643"/>
      <c r="DR31" s="643"/>
      <c r="DS31" s="643"/>
      <c r="DT31" s="643"/>
      <c r="DU31" s="643"/>
      <c r="DV31" s="644"/>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1125963</v>
      </c>
      <c r="S32" s="611"/>
      <c r="T32" s="611"/>
      <c r="U32" s="611"/>
      <c r="V32" s="611"/>
      <c r="W32" s="611"/>
      <c r="X32" s="611"/>
      <c r="Y32" s="612"/>
      <c r="Z32" s="613">
        <v>8.9</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99.5</v>
      </c>
      <c r="BH32" s="643"/>
      <c r="BI32" s="643"/>
      <c r="BJ32" s="643"/>
      <c r="BK32" s="643"/>
      <c r="BL32" s="643"/>
      <c r="BM32" s="616">
        <v>97.2</v>
      </c>
      <c r="BN32" s="643"/>
      <c r="BO32" s="643"/>
      <c r="BP32" s="643"/>
      <c r="BQ32" s="656"/>
      <c r="BR32" s="667">
        <v>99.5</v>
      </c>
      <c r="BS32" s="643"/>
      <c r="BT32" s="643"/>
      <c r="BU32" s="643"/>
      <c r="BV32" s="643"/>
      <c r="BW32" s="643"/>
      <c r="BX32" s="616">
        <v>97.2</v>
      </c>
      <c r="BY32" s="643"/>
      <c r="BZ32" s="643"/>
      <c r="CA32" s="643"/>
      <c r="CB32" s="656"/>
      <c r="CD32" s="652"/>
      <c r="CE32" s="653"/>
      <c r="CF32" s="607" t="s">
        <v>304</v>
      </c>
      <c r="CG32" s="608"/>
      <c r="CH32" s="608"/>
      <c r="CI32" s="608"/>
      <c r="CJ32" s="608"/>
      <c r="CK32" s="608"/>
      <c r="CL32" s="608"/>
      <c r="CM32" s="608"/>
      <c r="CN32" s="608"/>
      <c r="CO32" s="608"/>
      <c r="CP32" s="608"/>
      <c r="CQ32" s="609"/>
      <c r="CR32" s="610">
        <v>25</v>
      </c>
      <c r="CS32" s="611"/>
      <c r="CT32" s="611"/>
      <c r="CU32" s="611"/>
      <c r="CV32" s="611"/>
      <c r="CW32" s="611"/>
      <c r="CX32" s="611"/>
      <c r="CY32" s="612"/>
      <c r="CZ32" s="615">
        <v>0</v>
      </c>
      <c r="DA32" s="640"/>
      <c r="DB32" s="640"/>
      <c r="DC32" s="645"/>
      <c r="DD32" s="619">
        <v>25</v>
      </c>
      <c r="DE32" s="611"/>
      <c r="DF32" s="611"/>
      <c r="DG32" s="611"/>
      <c r="DH32" s="611"/>
      <c r="DI32" s="611"/>
      <c r="DJ32" s="611"/>
      <c r="DK32" s="612"/>
      <c r="DL32" s="619">
        <v>25</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47465</v>
      </c>
      <c r="S33" s="611"/>
      <c r="T33" s="611"/>
      <c r="U33" s="611"/>
      <c r="V33" s="611"/>
      <c r="W33" s="611"/>
      <c r="X33" s="611"/>
      <c r="Y33" s="612"/>
      <c r="Z33" s="613">
        <v>0.4</v>
      </c>
      <c r="AA33" s="613"/>
      <c r="AB33" s="613"/>
      <c r="AC33" s="613"/>
      <c r="AD33" s="614">
        <v>14034</v>
      </c>
      <c r="AE33" s="614"/>
      <c r="AF33" s="614"/>
      <c r="AG33" s="614"/>
      <c r="AH33" s="614"/>
      <c r="AI33" s="614"/>
      <c r="AJ33" s="614"/>
      <c r="AK33" s="614"/>
      <c r="AL33" s="615">
        <v>0.2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99.6</v>
      </c>
      <c r="BH33" s="669"/>
      <c r="BI33" s="669"/>
      <c r="BJ33" s="669"/>
      <c r="BK33" s="669"/>
      <c r="BL33" s="669"/>
      <c r="BM33" s="670">
        <v>97.1</v>
      </c>
      <c r="BN33" s="669"/>
      <c r="BO33" s="669"/>
      <c r="BP33" s="669"/>
      <c r="BQ33" s="671"/>
      <c r="BR33" s="668">
        <v>99.7</v>
      </c>
      <c r="BS33" s="669"/>
      <c r="BT33" s="669"/>
      <c r="BU33" s="669"/>
      <c r="BV33" s="669"/>
      <c r="BW33" s="669"/>
      <c r="BX33" s="670">
        <v>97.1</v>
      </c>
      <c r="BY33" s="669"/>
      <c r="BZ33" s="669"/>
      <c r="CA33" s="669"/>
      <c r="CB33" s="671"/>
      <c r="CD33" s="607" t="s">
        <v>307</v>
      </c>
      <c r="CE33" s="608"/>
      <c r="CF33" s="608"/>
      <c r="CG33" s="608"/>
      <c r="CH33" s="608"/>
      <c r="CI33" s="608"/>
      <c r="CJ33" s="608"/>
      <c r="CK33" s="608"/>
      <c r="CL33" s="608"/>
      <c r="CM33" s="608"/>
      <c r="CN33" s="608"/>
      <c r="CO33" s="608"/>
      <c r="CP33" s="608"/>
      <c r="CQ33" s="609"/>
      <c r="CR33" s="610">
        <v>6366599</v>
      </c>
      <c r="CS33" s="643"/>
      <c r="CT33" s="643"/>
      <c r="CU33" s="643"/>
      <c r="CV33" s="643"/>
      <c r="CW33" s="643"/>
      <c r="CX33" s="643"/>
      <c r="CY33" s="644"/>
      <c r="CZ33" s="615">
        <v>50.9</v>
      </c>
      <c r="DA33" s="640"/>
      <c r="DB33" s="640"/>
      <c r="DC33" s="645"/>
      <c r="DD33" s="619">
        <v>4564495</v>
      </c>
      <c r="DE33" s="643"/>
      <c r="DF33" s="643"/>
      <c r="DG33" s="643"/>
      <c r="DH33" s="643"/>
      <c r="DI33" s="643"/>
      <c r="DJ33" s="643"/>
      <c r="DK33" s="644"/>
      <c r="DL33" s="619">
        <v>3214100</v>
      </c>
      <c r="DM33" s="643"/>
      <c r="DN33" s="643"/>
      <c r="DO33" s="643"/>
      <c r="DP33" s="643"/>
      <c r="DQ33" s="643"/>
      <c r="DR33" s="643"/>
      <c r="DS33" s="643"/>
      <c r="DT33" s="643"/>
      <c r="DU33" s="643"/>
      <c r="DV33" s="644"/>
      <c r="DW33" s="615">
        <v>44.9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456914</v>
      </c>
      <c r="S34" s="611"/>
      <c r="T34" s="611"/>
      <c r="U34" s="611"/>
      <c r="V34" s="611"/>
      <c r="W34" s="611"/>
      <c r="X34" s="611"/>
      <c r="Y34" s="612"/>
      <c r="Z34" s="613">
        <v>3.6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1956887</v>
      </c>
      <c r="CS34" s="611"/>
      <c r="CT34" s="611"/>
      <c r="CU34" s="611"/>
      <c r="CV34" s="611"/>
      <c r="CW34" s="611"/>
      <c r="CX34" s="611"/>
      <c r="CY34" s="612"/>
      <c r="CZ34" s="615">
        <v>15.7</v>
      </c>
      <c r="DA34" s="640"/>
      <c r="DB34" s="640"/>
      <c r="DC34" s="645"/>
      <c r="DD34" s="619">
        <v>1260366</v>
      </c>
      <c r="DE34" s="611"/>
      <c r="DF34" s="611"/>
      <c r="DG34" s="611"/>
      <c r="DH34" s="611"/>
      <c r="DI34" s="611"/>
      <c r="DJ34" s="611"/>
      <c r="DK34" s="612"/>
      <c r="DL34" s="619">
        <v>1124680</v>
      </c>
      <c r="DM34" s="611"/>
      <c r="DN34" s="611"/>
      <c r="DO34" s="611"/>
      <c r="DP34" s="611"/>
      <c r="DQ34" s="611"/>
      <c r="DR34" s="611"/>
      <c r="DS34" s="611"/>
      <c r="DT34" s="611"/>
      <c r="DU34" s="611"/>
      <c r="DV34" s="612"/>
      <c r="DW34" s="615">
        <v>15.7</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406627</v>
      </c>
      <c r="S35" s="611"/>
      <c r="T35" s="611"/>
      <c r="U35" s="611"/>
      <c r="V35" s="611"/>
      <c r="W35" s="611"/>
      <c r="X35" s="611"/>
      <c r="Y35" s="612"/>
      <c r="Z35" s="613">
        <v>3.2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363619</v>
      </c>
      <c r="CS35" s="643"/>
      <c r="CT35" s="643"/>
      <c r="CU35" s="643"/>
      <c r="CV35" s="643"/>
      <c r="CW35" s="643"/>
      <c r="CX35" s="643"/>
      <c r="CY35" s="644"/>
      <c r="CZ35" s="615">
        <v>2.9</v>
      </c>
      <c r="DA35" s="640"/>
      <c r="DB35" s="640"/>
      <c r="DC35" s="645"/>
      <c r="DD35" s="619">
        <v>305879</v>
      </c>
      <c r="DE35" s="643"/>
      <c r="DF35" s="643"/>
      <c r="DG35" s="643"/>
      <c r="DH35" s="643"/>
      <c r="DI35" s="643"/>
      <c r="DJ35" s="643"/>
      <c r="DK35" s="644"/>
      <c r="DL35" s="619">
        <v>230536</v>
      </c>
      <c r="DM35" s="643"/>
      <c r="DN35" s="643"/>
      <c r="DO35" s="643"/>
      <c r="DP35" s="643"/>
      <c r="DQ35" s="643"/>
      <c r="DR35" s="643"/>
      <c r="DS35" s="643"/>
      <c r="DT35" s="643"/>
      <c r="DU35" s="643"/>
      <c r="DV35" s="644"/>
      <c r="DW35" s="615">
        <v>3.2</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205443</v>
      </c>
      <c r="S36" s="611"/>
      <c r="T36" s="611"/>
      <c r="U36" s="611"/>
      <c r="V36" s="611"/>
      <c r="W36" s="611"/>
      <c r="X36" s="611"/>
      <c r="Y36" s="612"/>
      <c r="Z36" s="613">
        <v>1.6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1780964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20400</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2125863</v>
      </c>
      <c r="CS36" s="611"/>
      <c r="CT36" s="611"/>
      <c r="CU36" s="611"/>
      <c r="CV36" s="611"/>
      <c r="CW36" s="611"/>
      <c r="CX36" s="611"/>
      <c r="CY36" s="612"/>
      <c r="CZ36" s="615">
        <v>17</v>
      </c>
      <c r="DA36" s="640"/>
      <c r="DB36" s="640"/>
      <c r="DC36" s="645"/>
      <c r="DD36" s="619">
        <v>1769450</v>
      </c>
      <c r="DE36" s="611"/>
      <c r="DF36" s="611"/>
      <c r="DG36" s="611"/>
      <c r="DH36" s="611"/>
      <c r="DI36" s="611"/>
      <c r="DJ36" s="611"/>
      <c r="DK36" s="612"/>
      <c r="DL36" s="619">
        <v>1080731</v>
      </c>
      <c r="DM36" s="611"/>
      <c r="DN36" s="611"/>
      <c r="DO36" s="611"/>
      <c r="DP36" s="611"/>
      <c r="DQ36" s="611"/>
      <c r="DR36" s="611"/>
      <c r="DS36" s="611"/>
      <c r="DT36" s="611"/>
      <c r="DU36" s="611"/>
      <c r="DV36" s="612"/>
      <c r="DW36" s="615">
        <v>15.1</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466742</v>
      </c>
      <c r="S37" s="611"/>
      <c r="T37" s="611"/>
      <c r="U37" s="611"/>
      <c r="V37" s="611"/>
      <c r="W37" s="611"/>
      <c r="X37" s="611"/>
      <c r="Y37" s="612"/>
      <c r="Z37" s="613">
        <v>3.7</v>
      </c>
      <c r="AA37" s="613"/>
      <c r="AB37" s="613"/>
      <c r="AC37" s="613"/>
      <c r="AD37" s="614">
        <v>15739</v>
      </c>
      <c r="AE37" s="614"/>
      <c r="AF37" s="614"/>
      <c r="AG37" s="614"/>
      <c r="AH37" s="614"/>
      <c r="AI37" s="614"/>
      <c r="AJ37" s="614"/>
      <c r="AK37" s="614"/>
      <c r="AL37" s="615">
        <v>0.2</v>
      </c>
      <c r="AM37" s="616"/>
      <c r="AN37" s="616"/>
      <c r="AO37" s="617"/>
      <c r="AQ37" s="673" t="s">
        <v>319</v>
      </c>
      <c r="AR37" s="674"/>
      <c r="AS37" s="674"/>
      <c r="AT37" s="674"/>
      <c r="AU37" s="674"/>
      <c r="AV37" s="674"/>
      <c r="AW37" s="674"/>
      <c r="AX37" s="674"/>
      <c r="AY37" s="675"/>
      <c r="AZ37" s="610">
        <v>469864</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3250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447900</v>
      </c>
      <c r="CS37" s="643"/>
      <c r="CT37" s="643"/>
      <c r="CU37" s="643"/>
      <c r="CV37" s="643"/>
      <c r="CW37" s="643"/>
      <c r="CX37" s="643"/>
      <c r="CY37" s="644"/>
      <c r="CZ37" s="615">
        <v>3.6</v>
      </c>
      <c r="DA37" s="640"/>
      <c r="DB37" s="640"/>
      <c r="DC37" s="645"/>
      <c r="DD37" s="619">
        <v>447900</v>
      </c>
      <c r="DE37" s="643"/>
      <c r="DF37" s="643"/>
      <c r="DG37" s="643"/>
      <c r="DH37" s="643"/>
      <c r="DI37" s="643"/>
      <c r="DJ37" s="643"/>
      <c r="DK37" s="644"/>
      <c r="DL37" s="619">
        <v>425729</v>
      </c>
      <c r="DM37" s="643"/>
      <c r="DN37" s="643"/>
      <c r="DO37" s="643"/>
      <c r="DP37" s="643"/>
      <c r="DQ37" s="643"/>
      <c r="DR37" s="643"/>
      <c r="DS37" s="643"/>
      <c r="DT37" s="643"/>
      <c r="DU37" s="643"/>
      <c r="DV37" s="644"/>
      <c r="DW37" s="615">
        <v>5.9</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638887</v>
      </c>
      <c r="S38" s="611"/>
      <c r="T38" s="611"/>
      <c r="U38" s="611"/>
      <c r="V38" s="611"/>
      <c r="W38" s="611"/>
      <c r="X38" s="611"/>
      <c r="Y38" s="612"/>
      <c r="Z38" s="613">
        <v>5</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377817</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2546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890179</v>
      </c>
      <c r="CS38" s="611"/>
      <c r="CT38" s="611"/>
      <c r="CU38" s="611"/>
      <c r="CV38" s="611"/>
      <c r="CW38" s="611"/>
      <c r="CX38" s="611"/>
      <c r="CY38" s="612"/>
      <c r="CZ38" s="615">
        <v>7.1</v>
      </c>
      <c r="DA38" s="640"/>
      <c r="DB38" s="640"/>
      <c r="DC38" s="645"/>
      <c r="DD38" s="619">
        <v>712050</v>
      </c>
      <c r="DE38" s="611"/>
      <c r="DF38" s="611"/>
      <c r="DG38" s="611"/>
      <c r="DH38" s="611"/>
      <c r="DI38" s="611"/>
      <c r="DJ38" s="611"/>
      <c r="DK38" s="612"/>
      <c r="DL38" s="619">
        <v>669976</v>
      </c>
      <c r="DM38" s="611"/>
      <c r="DN38" s="611"/>
      <c r="DO38" s="611"/>
      <c r="DP38" s="611"/>
      <c r="DQ38" s="611"/>
      <c r="DR38" s="611"/>
      <c r="DS38" s="611"/>
      <c r="DT38" s="611"/>
      <c r="DU38" s="611"/>
      <c r="DV38" s="612"/>
      <c r="DW38" s="615">
        <v>9.4</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43104</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4122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585974</v>
      </c>
      <c r="CS39" s="643"/>
      <c r="CT39" s="643"/>
      <c r="CU39" s="643"/>
      <c r="CV39" s="643"/>
      <c r="CW39" s="643"/>
      <c r="CX39" s="643"/>
      <c r="CY39" s="644"/>
      <c r="CZ39" s="615">
        <v>4.7</v>
      </c>
      <c r="DA39" s="640"/>
      <c r="DB39" s="640"/>
      <c r="DC39" s="645"/>
      <c r="DD39" s="619">
        <v>408573</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11587</v>
      </c>
      <c r="S40" s="611"/>
      <c r="T40" s="611"/>
      <c r="U40" s="611"/>
      <c r="V40" s="611"/>
      <c r="W40" s="611"/>
      <c r="X40" s="611"/>
      <c r="Y40" s="612"/>
      <c r="Z40" s="613">
        <v>0.1</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127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444077</v>
      </c>
      <c r="CS40" s="611"/>
      <c r="CT40" s="611"/>
      <c r="CU40" s="611"/>
      <c r="CV40" s="611"/>
      <c r="CW40" s="611"/>
      <c r="CX40" s="611"/>
      <c r="CY40" s="612"/>
      <c r="CZ40" s="615">
        <v>3.6</v>
      </c>
      <c r="DA40" s="640"/>
      <c r="DB40" s="640"/>
      <c r="DC40" s="645"/>
      <c r="DD40" s="619">
        <v>108177</v>
      </c>
      <c r="DE40" s="611"/>
      <c r="DF40" s="611"/>
      <c r="DG40" s="611"/>
      <c r="DH40" s="611"/>
      <c r="DI40" s="611"/>
      <c r="DJ40" s="611"/>
      <c r="DK40" s="612"/>
      <c r="DL40" s="619">
        <v>108177</v>
      </c>
      <c r="DM40" s="611"/>
      <c r="DN40" s="611"/>
      <c r="DO40" s="611"/>
      <c r="DP40" s="611"/>
      <c r="DQ40" s="611"/>
      <c r="DR40" s="611"/>
      <c r="DS40" s="611"/>
      <c r="DT40" s="611"/>
      <c r="DU40" s="611"/>
      <c r="DV40" s="612"/>
      <c r="DW40" s="615">
        <v>1.5</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12673374</v>
      </c>
      <c r="S41" s="683"/>
      <c r="T41" s="683"/>
      <c r="U41" s="683"/>
      <c r="V41" s="683"/>
      <c r="W41" s="683"/>
      <c r="X41" s="683"/>
      <c r="Y41" s="687"/>
      <c r="Z41" s="688">
        <v>100</v>
      </c>
      <c r="AA41" s="688"/>
      <c r="AB41" s="688"/>
      <c r="AC41" s="688"/>
      <c r="AD41" s="689">
        <v>7150912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226157</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664022</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371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1938086</v>
      </c>
      <c r="CS42" s="643"/>
      <c r="CT42" s="643"/>
      <c r="CU42" s="643"/>
      <c r="CV42" s="643"/>
      <c r="CW42" s="643"/>
      <c r="CX42" s="643"/>
      <c r="CY42" s="644"/>
      <c r="CZ42" s="615">
        <v>15.5</v>
      </c>
      <c r="DA42" s="640"/>
      <c r="DB42" s="640"/>
      <c r="DC42" s="645"/>
      <c r="DD42" s="619">
        <v>518139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t="s">
        <v>122</v>
      </c>
      <c r="CS43" s="643"/>
      <c r="CT43" s="643"/>
      <c r="CU43" s="643"/>
      <c r="CV43" s="643"/>
      <c r="CW43" s="643"/>
      <c r="CX43" s="643"/>
      <c r="CY43" s="644"/>
      <c r="CZ43" s="615" t="s">
        <v>122</v>
      </c>
      <c r="DA43" s="640"/>
      <c r="DB43" s="640"/>
      <c r="DC43" s="645"/>
      <c r="DD43" s="619" t="s">
        <v>122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1860970</v>
      </c>
      <c r="CS44" s="611"/>
      <c r="CT44" s="611"/>
      <c r="CU44" s="611"/>
      <c r="CV44" s="611"/>
      <c r="CW44" s="611"/>
      <c r="CX44" s="611"/>
      <c r="CY44" s="612"/>
      <c r="CZ44" s="615">
        <v>14.9</v>
      </c>
      <c r="DA44" s="616"/>
      <c r="DB44" s="616"/>
      <c r="DC44" s="622"/>
      <c r="DD44" s="619">
        <v>511074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810611</v>
      </c>
      <c r="CS45" s="643"/>
      <c r="CT45" s="643"/>
      <c r="CU45" s="643"/>
      <c r="CV45" s="643"/>
      <c r="CW45" s="643"/>
      <c r="CX45" s="643"/>
      <c r="CY45" s="644"/>
      <c r="CZ45" s="615">
        <v>6.5</v>
      </c>
      <c r="DA45" s="640"/>
      <c r="DB45" s="640"/>
      <c r="DC45" s="645"/>
      <c r="DD45" s="619">
        <v>90386</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920513</v>
      </c>
      <c r="CS46" s="611"/>
      <c r="CT46" s="611"/>
      <c r="CU46" s="611"/>
      <c r="CV46" s="611"/>
      <c r="CW46" s="611"/>
      <c r="CX46" s="611"/>
      <c r="CY46" s="612"/>
      <c r="CZ46" s="615">
        <v>7.4</v>
      </c>
      <c r="DA46" s="616"/>
      <c r="DB46" s="616"/>
      <c r="DC46" s="622"/>
      <c r="DD46" s="619">
        <v>406369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77116</v>
      </c>
      <c r="CS47" s="643"/>
      <c r="CT47" s="643"/>
      <c r="CU47" s="643"/>
      <c r="CV47" s="643"/>
      <c r="CW47" s="643"/>
      <c r="CX47" s="643"/>
      <c r="CY47" s="644"/>
      <c r="CZ47" s="615">
        <v>0.6</v>
      </c>
      <c r="DA47" s="640"/>
      <c r="DB47" s="640"/>
      <c r="DC47" s="645"/>
      <c r="DD47" s="619">
        <v>7065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12502931</v>
      </c>
      <c r="CS49" s="669"/>
      <c r="CT49" s="669"/>
      <c r="CU49" s="669"/>
      <c r="CV49" s="669"/>
      <c r="CW49" s="669"/>
      <c r="CX49" s="669"/>
      <c r="CY49" s="698"/>
      <c r="CZ49" s="690">
        <v>100</v>
      </c>
      <c r="DA49" s="699"/>
      <c r="DB49" s="699"/>
      <c r="DC49" s="700"/>
      <c r="DD49" s="701">
        <v>8335681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12UR3OoQjbtRVvQCU7EANuHpLq8hcVqlWUVBxxQTUjpNGjykFwPQyL4OPztRofK5ml9RUKDmr6bukMuHFx/l6g==" saltValue="4M9lj0xsTzYV4Lv3CH0K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12673</v>
      </c>
      <c r="R7" s="740"/>
      <c r="S7" s="740"/>
      <c r="T7" s="740"/>
      <c r="U7" s="740"/>
      <c r="V7" s="740">
        <v>12503</v>
      </c>
      <c r="W7" s="740"/>
      <c r="X7" s="740"/>
      <c r="Y7" s="740"/>
      <c r="Z7" s="740"/>
      <c r="AA7" s="740">
        <v>170</v>
      </c>
      <c r="AB7" s="740"/>
      <c r="AC7" s="740"/>
      <c r="AD7" s="740"/>
      <c r="AE7" s="741"/>
      <c r="AF7" s="742">
        <v>115</v>
      </c>
      <c r="AG7" s="743"/>
      <c r="AH7" s="743"/>
      <c r="AI7" s="743"/>
      <c r="AJ7" s="744"/>
      <c r="AK7" s="745">
        <v>407</v>
      </c>
      <c r="AL7" s="746"/>
      <c r="AM7" s="746"/>
      <c r="AN7" s="746"/>
      <c r="AO7" s="746"/>
      <c r="AP7" s="746">
        <v>10335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551</v>
      </c>
      <c r="BT7" s="734"/>
      <c r="BU7" s="734"/>
      <c r="BV7" s="734"/>
      <c r="BW7" s="734"/>
      <c r="BX7" s="734"/>
      <c r="BY7" s="734"/>
      <c r="BZ7" s="734"/>
      <c r="CA7" s="734"/>
      <c r="CB7" s="734"/>
      <c r="CC7" s="734"/>
      <c r="CD7" s="734"/>
      <c r="CE7" s="734"/>
      <c r="CF7" s="734"/>
      <c r="CG7" s="749"/>
      <c r="CH7" s="730">
        <v>1</v>
      </c>
      <c r="CI7" s="731"/>
      <c r="CJ7" s="731"/>
      <c r="CK7" s="731"/>
      <c r="CL7" s="732"/>
      <c r="CM7" s="730">
        <v>6</v>
      </c>
      <c r="CN7" s="731"/>
      <c r="CO7" s="731"/>
      <c r="CP7" s="731"/>
      <c r="CQ7" s="732"/>
      <c r="CR7" s="730">
        <v>3</v>
      </c>
      <c r="CS7" s="731"/>
      <c r="CT7" s="731"/>
      <c r="CU7" s="731"/>
      <c r="CV7" s="732"/>
      <c r="CW7" s="730">
        <v>22</v>
      </c>
      <c r="CX7" s="731"/>
      <c r="CY7" s="731"/>
      <c r="CZ7" s="731"/>
      <c r="DA7" s="732"/>
      <c r="DB7" s="730" t="s">
        <v>548</v>
      </c>
      <c r="DC7" s="731"/>
      <c r="DD7" s="731"/>
      <c r="DE7" s="731"/>
      <c r="DF7" s="732"/>
      <c r="DG7" s="730" t="s">
        <v>548</v>
      </c>
      <c r="DH7" s="731"/>
      <c r="DI7" s="731"/>
      <c r="DJ7" s="731"/>
      <c r="DK7" s="732"/>
      <c r="DL7" s="730" t="s">
        <v>548</v>
      </c>
      <c r="DM7" s="731"/>
      <c r="DN7" s="731"/>
      <c r="DO7" s="731"/>
      <c r="DP7" s="732"/>
      <c r="DQ7" s="730" t="s">
        <v>548</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12673</v>
      </c>
      <c r="R23" s="780"/>
      <c r="S23" s="780"/>
      <c r="T23" s="780"/>
      <c r="U23" s="780"/>
      <c r="V23" s="780">
        <v>12503</v>
      </c>
      <c r="W23" s="780"/>
      <c r="X23" s="780"/>
      <c r="Y23" s="780"/>
      <c r="Z23" s="780"/>
      <c r="AA23" s="780">
        <v>170</v>
      </c>
      <c r="AB23" s="780"/>
      <c r="AC23" s="780"/>
      <c r="AD23" s="780"/>
      <c r="AE23" s="781"/>
      <c r="AF23" s="782">
        <v>115</v>
      </c>
      <c r="AG23" s="780"/>
      <c r="AH23" s="780"/>
      <c r="AI23" s="780"/>
      <c r="AJ23" s="783"/>
      <c r="AK23" s="784"/>
      <c r="AL23" s="785"/>
      <c r="AM23" s="785"/>
      <c r="AN23" s="785"/>
      <c r="AO23" s="785"/>
      <c r="AP23" s="780">
        <v>10335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2441</v>
      </c>
      <c r="R28" s="810"/>
      <c r="S28" s="810"/>
      <c r="T28" s="810"/>
      <c r="U28" s="810"/>
      <c r="V28" s="810">
        <v>2421</v>
      </c>
      <c r="W28" s="810"/>
      <c r="X28" s="810"/>
      <c r="Y28" s="810"/>
      <c r="Z28" s="810"/>
      <c r="AA28" s="810">
        <v>20</v>
      </c>
      <c r="AB28" s="810"/>
      <c r="AC28" s="810"/>
      <c r="AD28" s="810"/>
      <c r="AE28" s="811"/>
      <c r="AF28" s="812">
        <v>20</v>
      </c>
      <c r="AG28" s="810"/>
      <c r="AH28" s="810"/>
      <c r="AI28" s="810"/>
      <c r="AJ28" s="813"/>
      <c r="AK28" s="814">
        <v>226</v>
      </c>
      <c r="AL28" s="815"/>
      <c r="AM28" s="815"/>
      <c r="AN28" s="815"/>
      <c r="AO28" s="815"/>
      <c r="AP28" s="815" t="s">
        <v>548</v>
      </c>
      <c r="AQ28" s="815"/>
      <c r="AR28" s="815"/>
      <c r="AS28" s="815"/>
      <c r="AT28" s="815"/>
      <c r="AU28" s="815" t="s">
        <v>548</v>
      </c>
      <c r="AV28" s="815"/>
      <c r="AW28" s="815"/>
      <c r="AX28" s="815"/>
      <c r="AY28" s="815"/>
      <c r="AZ28" s="816" t="s">
        <v>548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2034</v>
      </c>
      <c r="R29" s="771"/>
      <c r="S29" s="771"/>
      <c r="T29" s="771"/>
      <c r="U29" s="771"/>
      <c r="V29" s="771">
        <v>2033</v>
      </c>
      <c r="W29" s="771"/>
      <c r="X29" s="771"/>
      <c r="Y29" s="771"/>
      <c r="Z29" s="771"/>
      <c r="AA29" s="771">
        <v>1</v>
      </c>
      <c r="AB29" s="771"/>
      <c r="AC29" s="771"/>
      <c r="AD29" s="771"/>
      <c r="AE29" s="772"/>
      <c r="AF29" s="773">
        <v>1</v>
      </c>
      <c r="AG29" s="774"/>
      <c r="AH29" s="774"/>
      <c r="AI29" s="774"/>
      <c r="AJ29" s="775"/>
      <c r="AK29" s="821">
        <v>335</v>
      </c>
      <c r="AL29" s="817"/>
      <c r="AM29" s="817"/>
      <c r="AN29" s="817"/>
      <c r="AO29" s="817"/>
      <c r="AP29" s="817" t="s">
        <v>548</v>
      </c>
      <c r="AQ29" s="817"/>
      <c r="AR29" s="817"/>
      <c r="AS29" s="817"/>
      <c r="AT29" s="817"/>
      <c r="AU29" s="817" t="s">
        <v>548</v>
      </c>
      <c r="AV29" s="817"/>
      <c r="AW29" s="817"/>
      <c r="AX29" s="817"/>
      <c r="AY29" s="817"/>
      <c r="AZ29" s="818" t="s">
        <v>548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351</v>
      </c>
      <c r="R30" s="771"/>
      <c r="S30" s="771"/>
      <c r="T30" s="771"/>
      <c r="U30" s="771"/>
      <c r="V30" s="771">
        <v>350</v>
      </c>
      <c r="W30" s="771"/>
      <c r="X30" s="771"/>
      <c r="Y30" s="771"/>
      <c r="Z30" s="771"/>
      <c r="AA30" s="771">
        <v>1</v>
      </c>
      <c r="AB30" s="771"/>
      <c r="AC30" s="771"/>
      <c r="AD30" s="771"/>
      <c r="AE30" s="772"/>
      <c r="AF30" s="773">
        <v>1</v>
      </c>
      <c r="AG30" s="774"/>
      <c r="AH30" s="774"/>
      <c r="AI30" s="774"/>
      <c r="AJ30" s="775"/>
      <c r="AK30" s="821">
        <v>104</v>
      </c>
      <c r="AL30" s="817"/>
      <c r="AM30" s="817"/>
      <c r="AN30" s="817"/>
      <c r="AO30" s="817"/>
      <c r="AP30" s="817" t="s">
        <v>548</v>
      </c>
      <c r="AQ30" s="817"/>
      <c r="AR30" s="817"/>
      <c r="AS30" s="817"/>
      <c r="AT30" s="817"/>
      <c r="AU30" s="817" t="s">
        <v>548</v>
      </c>
      <c r="AV30" s="817"/>
      <c r="AW30" s="817"/>
      <c r="AX30" s="817"/>
      <c r="AY30" s="817"/>
      <c r="AZ30" s="818" t="s">
        <v>548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466</v>
      </c>
      <c r="R31" s="771"/>
      <c r="S31" s="771"/>
      <c r="T31" s="771"/>
      <c r="U31" s="771"/>
      <c r="V31" s="771">
        <v>456</v>
      </c>
      <c r="W31" s="771"/>
      <c r="X31" s="771"/>
      <c r="Y31" s="771"/>
      <c r="Z31" s="771"/>
      <c r="AA31" s="771">
        <v>10</v>
      </c>
      <c r="AB31" s="771"/>
      <c r="AC31" s="771"/>
      <c r="AD31" s="771"/>
      <c r="AE31" s="772"/>
      <c r="AF31" s="773">
        <v>991</v>
      </c>
      <c r="AG31" s="774"/>
      <c r="AH31" s="774"/>
      <c r="AI31" s="774"/>
      <c r="AJ31" s="775"/>
      <c r="AK31" s="821">
        <v>43</v>
      </c>
      <c r="AL31" s="817"/>
      <c r="AM31" s="817"/>
      <c r="AN31" s="817"/>
      <c r="AO31" s="817"/>
      <c r="AP31" s="817">
        <v>2587</v>
      </c>
      <c r="AQ31" s="817"/>
      <c r="AR31" s="817"/>
      <c r="AS31" s="817"/>
      <c r="AT31" s="817"/>
      <c r="AU31" s="817" t="s">
        <v>548</v>
      </c>
      <c r="AV31" s="817"/>
      <c r="AW31" s="817"/>
      <c r="AX31" s="817"/>
      <c r="AY31" s="817"/>
      <c r="AZ31" s="818" t="s">
        <v>548</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1986</v>
      </c>
      <c r="R32" s="771"/>
      <c r="S32" s="771"/>
      <c r="T32" s="771"/>
      <c r="U32" s="771"/>
      <c r="V32" s="771">
        <v>2028</v>
      </c>
      <c r="W32" s="771"/>
      <c r="X32" s="771"/>
      <c r="Y32" s="771"/>
      <c r="Z32" s="771"/>
      <c r="AA32" s="771">
        <v>-42</v>
      </c>
      <c r="AB32" s="771"/>
      <c r="AC32" s="771"/>
      <c r="AD32" s="771"/>
      <c r="AE32" s="772"/>
      <c r="AF32" s="773">
        <v>437</v>
      </c>
      <c r="AG32" s="774"/>
      <c r="AH32" s="774"/>
      <c r="AI32" s="774"/>
      <c r="AJ32" s="775"/>
      <c r="AK32" s="821">
        <v>378</v>
      </c>
      <c r="AL32" s="817"/>
      <c r="AM32" s="817"/>
      <c r="AN32" s="817"/>
      <c r="AO32" s="817"/>
      <c r="AP32" s="817">
        <v>991</v>
      </c>
      <c r="AQ32" s="817"/>
      <c r="AR32" s="817"/>
      <c r="AS32" s="817"/>
      <c r="AT32" s="817"/>
      <c r="AU32" s="817">
        <v>662</v>
      </c>
      <c r="AV32" s="817"/>
      <c r="AW32" s="817"/>
      <c r="AX32" s="817"/>
      <c r="AY32" s="817"/>
      <c r="AZ32" s="818" t="s">
        <v>548</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754</v>
      </c>
      <c r="R33" s="771"/>
      <c r="S33" s="771"/>
      <c r="T33" s="771"/>
      <c r="U33" s="771"/>
      <c r="V33" s="771">
        <v>725</v>
      </c>
      <c r="W33" s="771"/>
      <c r="X33" s="771"/>
      <c r="Y33" s="771"/>
      <c r="Z33" s="771"/>
      <c r="AA33" s="771">
        <v>29</v>
      </c>
      <c r="AB33" s="771"/>
      <c r="AC33" s="771"/>
      <c r="AD33" s="771"/>
      <c r="AE33" s="772"/>
      <c r="AF33" s="773">
        <v>62</v>
      </c>
      <c r="AG33" s="774"/>
      <c r="AH33" s="774"/>
      <c r="AI33" s="774"/>
      <c r="AJ33" s="775"/>
      <c r="AK33" s="821">
        <v>383</v>
      </c>
      <c r="AL33" s="817"/>
      <c r="AM33" s="817"/>
      <c r="AN33" s="817"/>
      <c r="AO33" s="817"/>
      <c r="AP33" s="817">
        <v>2736</v>
      </c>
      <c r="AQ33" s="817"/>
      <c r="AR33" s="817"/>
      <c r="AS33" s="817"/>
      <c r="AT33" s="817"/>
      <c r="AU33" s="817">
        <v>2502</v>
      </c>
      <c r="AV33" s="817"/>
      <c r="AW33" s="817"/>
      <c r="AX33" s="817"/>
      <c r="AY33" s="817"/>
      <c r="AZ33" s="818" t="s">
        <v>548</v>
      </c>
      <c r="BA33" s="818"/>
      <c r="BB33" s="818"/>
      <c r="BC33" s="818"/>
      <c r="BD33" s="818"/>
      <c r="BE33" s="819" t="s">
        <v>392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395</v>
      </c>
      <c r="C34" s="768"/>
      <c r="D34" s="768"/>
      <c r="E34" s="768"/>
      <c r="F34" s="768"/>
      <c r="G34" s="768"/>
      <c r="H34" s="768"/>
      <c r="I34" s="768"/>
      <c r="J34" s="768"/>
      <c r="K34" s="768"/>
      <c r="L34" s="768"/>
      <c r="M34" s="768"/>
      <c r="N34" s="768"/>
      <c r="O34" s="768"/>
      <c r="P34" s="769"/>
      <c r="Q34" s="770">
        <v>78</v>
      </c>
      <c r="R34" s="771"/>
      <c r="S34" s="771"/>
      <c r="T34" s="771"/>
      <c r="U34" s="771"/>
      <c r="V34" s="771">
        <v>75</v>
      </c>
      <c r="W34" s="771"/>
      <c r="X34" s="771"/>
      <c r="Y34" s="771"/>
      <c r="Z34" s="771"/>
      <c r="AA34" s="771">
        <v>3</v>
      </c>
      <c r="AB34" s="771"/>
      <c r="AC34" s="771"/>
      <c r="AD34" s="771"/>
      <c r="AE34" s="772"/>
      <c r="AF34" s="773">
        <v>16</v>
      </c>
      <c r="AG34" s="774"/>
      <c r="AH34" s="774"/>
      <c r="AI34" s="774"/>
      <c r="AJ34" s="775"/>
      <c r="AK34" s="821">
        <v>62</v>
      </c>
      <c r="AL34" s="817"/>
      <c r="AM34" s="817"/>
      <c r="AN34" s="817"/>
      <c r="AO34" s="817"/>
      <c r="AP34" s="817">
        <v>479</v>
      </c>
      <c r="AQ34" s="817"/>
      <c r="AR34" s="817"/>
      <c r="AS34" s="817"/>
      <c r="AT34" s="817"/>
      <c r="AU34" s="817">
        <v>440</v>
      </c>
      <c r="AV34" s="817"/>
      <c r="AW34" s="817"/>
      <c r="AX34" s="817"/>
      <c r="AY34" s="817"/>
      <c r="AZ34" s="818" t="s">
        <v>548</v>
      </c>
      <c r="BA34" s="818"/>
      <c r="BB34" s="818"/>
      <c r="BC34" s="818"/>
      <c r="BD34" s="818"/>
      <c r="BE34" s="819" t="s">
        <v>392</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396</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1529</v>
      </c>
      <c r="AG63" s="831"/>
      <c r="AH63" s="831"/>
      <c r="AI63" s="831"/>
      <c r="AJ63" s="832"/>
      <c r="AK63" s="833"/>
      <c r="AL63" s="828"/>
      <c r="AM63" s="828"/>
      <c r="AN63" s="828"/>
      <c r="AO63" s="828"/>
      <c r="AP63" s="831">
        <f>SUM(AP28:AT62)</f>
        <v>6793</v>
      </c>
      <c r="AQ63" s="831"/>
      <c r="AR63" s="831"/>
      <c r="AS63" s="831"/>
      <c r="AT63" s="831"/>
      <c r="AU63" s="831">
        <f>SUM(AU28:AY62)</f>
        <v>3604</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399</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400</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549</v>
      </c>
      <c r="C68" s="857"/>
      <c r="D68" s="857"/>
      <c r="E68" s="857"/>
      <c r="F68" s="857"/>
      <c r="G68" s="857"/>
      <c r="H68" s="857"/>
      <c r="I68" s="857"/>
      <c r="J68" s="857"/>
      <c r="K68" s="857"/>
      <c r="L68" s="857"/>
      <c r="M68" s="857"/>
      <c r="N68" s="857"/>
      <c r="O68" s="857"/>
      <c r="P68" s="858"/>
      <c r="Q68" s="859">
        <v>703</v>
      </c>
      <c r="R68" s="853"/>
      <c r="S68" s="853"/>
      <c r="T68" s="853"/>
      <c r="U68" s="853"/>
      <c r="V68" s="853">
        <v>684</v>
      </c>
      <c r="W68" s="853"/>
      <c r="X68" s="853"/>
      <c r="Y68" s="853"/>
      <c r="Z68" s="853"/>
      <c r="AA68" s="853">
        <v>19</v>
      </c>
      <c r="AB68" s="853"/>
      <c r="AC68" s="853"/>
      <c r="AD68" s="853"/>
      <c r="AE68" s="853"/>
      <c r="AF68" s="853">
        <v>19</v>
      </c>
      <c r="AG68" s="853"/>
      <c r="AH68" s="853"/>
      <c r="AI68" s="853"/>
      <c r="AJ68" s="853"/>
      <c r="AK68" s="853" t="s">
        <v>548</v>
      </c>
      <c r="AL68" s="853"/>
      <c r="AM68" s="853"/>
      <c r="AN68" s="853"/>
      <c r="AO68" s="853"/>
      <c r="AP68" s="853">
        <v>1308</v>
      </c>
      <c r="AQ68" s="853"/>
      <c r="AR68" s="853"/>
      <c r="AS68" s="853"/>
      <c r="AT68" s="853"/>
      <c r="AU68" s="853">
        <v>1278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550</v>
      </c>
      <c r="C69" s="861"/>
      <c r="D69" s="861"/>
      <c r="E69" s="861"/>
      <c r="F69" s="861"/>
      <c r="G69" s="861"/>
      <c r="H69" s="861"/>
      <c r="I69" s="861"/>
      <c r="J69" s="861"/>
      <c r="K69" s="861"/>
      <c r="L69" s="861"/>
      <c r="M69" s="861"/>
      <c r="N69" s="861"/>
      <c r="O69" s="861"/>
      <c r="P69" s="862"/>
      <c r="Q69" s="863">
        <v>17</v>
      </c>
      <c r="R69" s="817"/>
      <c r="S69" s="817"/>
      <c r="T69" s="817"/>
      <c r="U69" s="817"/>
      <c r="V69" s="817">
        <v>15</v>
      </c>
      <c r="W69" s="817"/>
      <c r="X69" s="817"/>
      <c r="Y69" s="817"/>
      <c r="Z69" s="817"/>
      <c r="AA69" s="817">
        <v>2</v>
      </c>
      <c r="AB69" s="817"/>
      <c r="AC69" s="817"/>
      <c r="AD69" s="817"/>
      <c r="AE69" s="817"/>
      <c r="AF69" s="817">
        <v>2</v>
      </c>
      <c r="AG69" s="817"/>
      <c r="AH69" s="817"/>
      <c r="AI69" s="817"/>
      <c r="AJ69" s="817"/>
      <c r="AK69" s="817" t="s">
        <v>548</v>
      </c>
      <c r="AL69" s="817"/>
      <c r="AM69" s="817"/>
      <c r="AN69" s="817"/>
      <c r="AO69" s="817"/>
      <c r="AP69" s="817" t="s">
        <v>548</v>
      </c>
      <c r="AQ69" s="817"/>
      <c r="AR69" s="817"/>
      <c r="AS69" s="817"/>
      <c r="AT69" s="817"/>
      <c r="AU69" s="817" t="s">
        <v>548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411</v>
      </c>
      <c r="AG109" s="880"/>
      <c r="AH109" s="880"/>
      <c r="AI109" s="880"/>
      <c r="AJ109" s="881"/>
      <c r="AK109" s="879" t="s">
        <v>294</v>
      </c>
      <c r="AL109" s="880"/>
      <c r="AM109" s="880"/>
      <c r="AN109" s="880"/>
      <c r="AO109" s="881"/>
      <c r="AP109" s="879" t="s">
        <v>412</v>
      </c>
      <c r="AQ109" s="880"/>
      <c r="AR109" s="880"/>
      <c r="AS109" s="880"/>
      <c r="AT109" s="882"/>
      <c r="AU109" s="899"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411</v>
      </c>
      <c r="BW109" s="880"/>
      <c r="BX109" s="880"/>
      <c r="BY109" s="880"/>
      <c r="BZ109" s="881"/>
      <c r="CA109" s="879" t="s">
        <v>294</v>
      </c>
      <c r="CB109" s="880"/>
      <c r="CC109" s="880"/>
      <c r="CD109" s="880"/>
      <c r="CE109" s="881"/>
      <c r="CF109" s="900" t="s">
        <v>412</v>
      </c>
      <c r="CG109" s="900"/>
      <c r="CH109" s="900"/>
      <c r="CI109" s="900"/>
      <c r="CJ109" s="900"/>
      <c r="CK109" s="879" t="s">
        <v>413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411</v>
      </c>
      <c r="DM109" s="880"/>
      <c r="DN109" s="880"/>
      <c r="DO109" s="880"/>
      <c r="DP109" s="881"/>
      <c r="DQ109" s="879" t="s">
        <v>294</v>
      </c>
      <c r="DR109" s="880"/>
      <c r="DS109" s="880"/>
      <c r="DT109" s="880"/>
      <c r="DU109" s="881"/>
      <c r="DV109" s="879" t="s">
        <v>412</v>
      </c>
      <c r="DW109" s="880"/>
      <c r="DX109" s="880"/>
      <c r="DY109" s="880"/>
      <c r="DZ109" s="882"/>
    </row>
    <row r="110" spans="1:131" s="224" customFormat="1" ht="26.25" customHeight="1" x14ac:dyDescent="0.15">
      <c r="A110" s="883" t="s">
        <v>414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983389</v>
      </c>
      <c r="AB110" s="887"/>
      <c r="AC110" s="887"/>
      <c r="AD110" s="887"/>
      <c r="AE110" s="888"/>
      <c r="AF110" s="889">
        <v>1106092</v>
      </c>
      <c r="AG110" s="887"/>
      <c r="AH110" s="887"/>
      <c r="AI110" s="887"/>
      <c r="AJ110" s="888"/>
      <c r="AK110" s="889">
        <v>974170</v>
      </c>
      <c r="AL110" s="887"/>
      <c r="AM110" s="887"/>
      <c r="AN110" s="887"/>
      <c r="AO110" s="888"/>
      <c r="AP110" s="890">
        <v>16</v>
      </c>
      <c r="AQ110" s="891"/>
      <c r="AR110" s="891"/>
      <c r="AS110" s="891"/>
      <c r="AT110" s="892"/>
      <c r="AU110" s="893" t="s">
        <v>69</v>
      </c>
      <c r="AV110" s="894"/>
      <c r="AW110" s="894"/>
      <c r="AX110" s="894"/>
      <c r="AY110" s="894"/>
      <c r="AZ110" s="916" t="s">
        <v>415</v>
      </c>
      <c r="BA110" s="884"/>
      <c r="BB110" s="884"/>
      <c r="BC110" s="884"/>
      <c r="BD110" s="884"/>
      <c r="BE110" s="884"/>
      <c r="BF110" s="884"/>
      <c r="BG110" s="884"/>
      <c r="BH110" s="884"/>
      <c r="BI110" s="884"/>
      <c r="BJ110" s="884"/>
      <c r="BK110" s="884"/>
      <c r="BL110" s="884"/>
      <c r="BM110" s="884"/>
      <c r="BN110" s="884"/>
      <c r="BO110" s="884"/>
      <c r="BP110" s="885"/>
      <c r="BQ110" s="917">
        <v>10974445</v>
      </c>
      <c r="BR110" s="918"/>
      <c r="BS110" s="918"/>
      <c r="BT110" s="918"/>
      <c r="BU110" s="918"/>
      <c r="BV110" s="918">
        <v>10634113</v>
      </c>
      <c r="BW110" s="918"/>
      <c r="BX110" s="918"/>
      <c r="BY110" s="918"/>
      <c r="BZ110" s="918"/>
      <c r="CA110" s="918">
        <v>10334975</v>
      </c>
      <c r="CB110" s="918"/>
      <c r="CC110" s="918"/>
      <c r="CD110" s="918"/>
      <c r="CE110" s="918"/>
      <c r="CF110" s="931">
        <v>169.9</v>
      </c>
      <c r="CG110" s="932"/>
      <c r="CH110" s="932"/>
      <c r="CI110" s="932"/>
      <c r="CJ110" s="932"/>
      <c r="CK110" s="933" t="s">
        <v>416</v>
      </c>
      <c r="CL110" s="934"/>
      <c r="CM110" s="916"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419</v>
      </c>
      <c r="BA111" s="910"/>
      <c r="BB111" s="910"/>
      <c r="BC111" s="910"/>
      <c r="BD111" s="910"/>
      <c r="BE111" s="910"/>
      <c r="BF111" s="910"/>
      <c r="BG111" s="910"/>
      <c r="BH111" s="910"/>
      <c r="BI111" s="910"/>
      <c r="BJ111" s="910"/>
      <c r="BK111" s="910"/>
      <c r="BL111" s="910"/>
      <c r="BM111" s="910"/>
      <c r="BN111" s="910"/>
      <c r="BO111" s="910"/>
      <c r="BP111" s="911"/>
      <c r="BQ111" s="912">
        <v>15816</v>
      </c>
      <c r="BR111" s="913"/>
      <c r="BS111" s="913"/>
      <c r="BT111" s="913"/>
      <c r="BU111" s="913"/>
      <c r="BV111" s="913">
        <v>11390</v>
      </c>
      <c r="BW111" s="913"/>
      <c r="BX111" s="913"/>
      <c r="BY111" s="913"/>
      <c r="BZ111" s="913"/>
      <c r="CA111" s="913">
        <v>6964</v>
      </c>
      <c r="CB111" s="913"/>
      <c r="CC111" s="913"/>
      <c r="CD111" s="913"/>
      <c r="CE111" s="913"/>
      <c r="CF111" s="907">
        <v>0.1</v>
      </c>
      <c r="CG111" s="908"/>
      <c r="CH111" s="908"/>
      <c r="CI111" s="908"/>
      <c r="CJ111" s="908"/>
      <c r="CK111" s="935"/>
      <c r="CL111" s="936"/>
      <c r="CM111" s="909" t="s">
        <v>420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421</v>
      </c>
      <c r="B112" s="940"/>
      <c r="C112" s="910" t="s">
        <v>422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423</v>
      </c>
      <c r="BA112" s="910"/>
      <c r="BB112" s="910"/>
      <c r="BC112" s="910"/>
      <c r="BD112" s="910"/>
      <c r="BE112" s="910"/>
      <c r="BF112" s="910"/>
      <c r="BG112" s="910"/>
      <c r="BH112" s="910"/>
      <c r="BI112" s="910"/>
      <c r="BJ112" s="910"/>
      <c r="BK112" s="910"/>
      <c r="BL112" s="910"/>
      <c r="BM112" s="910"/>
      <c r="BN112" s="910"/>
      <c r="BO112" s="910"/>
      <c r="BP112" s="911"/>
      <c r="BQ112" s="912">
        <v>3967097</v>
      </c>
      <c r="BR112" s="913"/>
      <c r="BS112" s="913"/>
      <c r="BT112" s="913"/>
      <c r="BU112" s="913"/>
      <c r="BV112" s="913">
        <v>3722763</v>
      </c>
      <c r="BW112" s="913"/>
      <c r="BX112" s="913"/>
      <c r="BY112" s="913"/>
      <c r="BZ112" s="913"/>
      <c r="CA112" s="913">
        <v>3605381</v>
      </c>
      <c r="CB112" s="913"/>
      <c r="CC112" s="913"/>
      <c r="CD112" s="913"/>
      <c r="CE112" s="913"/>
      <c r="CF112" s="907">
        <v>59.3</v>
      </c>
      <c r="CG112" s="908"/>
      <c r="CH112" s="908"/>
      <c r="CI112" s="908"/>
      <c r="CJ112" s="908"/>
      <c r="CK112" s="935"/>
      <c r="CL112" s="936"/>
      <c r="CM112" s="909" t="s">
        <v>424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507436</v>
      </c>
      <c r="AB113" s="925"/>
      <c r="AC113" s="925"/>
      <c r="AD113" s="925"/>
      <c r="AE113" s="926"/>
      <c r="AF113" s="927">
        <v>550634</v>
      </c>
      <c r="AG113" s="925"/>
      <c r="AH113" s="925"/>
      <c r="AI113" s="925"/>
      <c r="AJ113" s="926"/>
      <c r="AK113" s="927">
        <v>535285</v>
      </c>
      <c r="AL113" s="925"/>
      <c r="AM113" s="925"/>
      <c r="AN113" s="925"/>
      <c r="AO113" s="926"/>
      <c r="AP113" s="928">
        <v>8.8000000000000007</v>
      </c>
      <c r="AQ113" s="929"/>
      <c r="AR113" s="929"/>
      <c r="AS113" s="929"/>
      <c r="AT113" s="930"/>
      <c r="AU113" s="895"/>
      <c r="AV113" s="896"/>
      <c r="AW113" s="896"/>
      <c r="AX113" s="896"/>
      <c r="AY113" s="896"/>
      <c r="AZ113" s="909" t="s">
        <v>426</v>
      </c>
      <c r="BA113" s="910"/>
      <c r="BB113" s="910"/>
      <c r="BC113" s="910"/>
      <c r="BD113" s="910"/>
      <c r="BE113" s="910"/>
      <c r="BF113" s="910"/>
      <c r="BG113" s="910"/>
      <c r="BH113" s="910"/>
      <c r="BI113" s="910"/>
      <c r="BJ113" s="910"/>
      <c r="BK113" s="910"/>
      <c r="BL113" s="910"/>
      <c r="BM113" s="910"/>
      <c r="BN113" s="910"/>
      <c r="BO113" s="910"/>
      <c r="BP113" s="911"/>
      <c r="BQ113" s="912">
        <v>1343812</v>
      </c>
      <c r="BR113" s="913"/>
      <c r="BS113" s="913"/>
      <c r="BT113" s="913"/>
      <c r="BU113" s="913"/>
      <c r="BV113" s="913">
        <v>1312091</v>
      </c>
      <c r="BW113" s="913"/>
      <c r="BX113" s="913"/>
      <c r="BY113" s="913"/>
      <c r="BZ113" s="913"/>
      <c r="CA113" s="913">
        <v>1277613</v>
      </c>
      <c r="CB113" s="913"/>
      <c r="CC113" s="913"/>
      <c r="CD113" s="913"/>
      <c r="CE113" s="913"/>
      <c r="CF113" s="907">
        <v>21</v>
      </c>
      <c r="CG113" s="908"/>
      <c r="CH113" s="908"/>
      <c r="CI113" s="908"/>
      <c r="CJ113" s="908"/>
      <c r="CK113" s="935"/>
      <c r="CL113" s="936"/>
      <c r="CM113" s="909" t="s">
        <v>427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32664</v>
      </c>
      <c r="AB114" s="946"/>
      <c r="AC114" s="946"/>
      <c r="AD114" s="946"/>
      <c r="AE114" s="947"/>
      <c r="AF114" s="948">
        <v>40930</v>
      </c>
      <c r="AG114" s="946"/>
      <c r="AH114" s="946"/>
      <c r="AI114" s="946"/>
      <c r="AJ114" s="947"/>
      <c r="AK114" s="948">
        <v>35052</v>
      </c>
      <c r="AL114" s="946"/>
      <c r="AM114" s="946"/>
      <c r="AN114" s="946"/>
      <c r="AO114" s="947"/>
      <c r="AP114" s="949">
        <v>0.6</v>
      </c>
      <c r="AQ114" s="950"/>
      <c r="AR114" s="950"/>
      <c r="AS114" s="950"/>
      <c r="AT114" s="951"/>
      <c r="AU114" s="895"/>
      <c r="AV114" s="896"/>
      <c r="AW114" s="896"/>
      <c r="AX114" s="896"/>
      <c r="AY114" s="896"/>
      <c r="AZ114" s="909" t="s">
        <v>429</v>
      </c>
      <c r="BA114" s="910"/>
      <c r="BB114" s="910"/>
      <c r="BC114" s="910"/>
      <c r="BD114" s="910"/>
      <c r="BE114" s="910"/>
      <c r="BF114" s="910"/>
      <c r="BG114" s="910"/>
      <c r="BH114" s="910"/>
      <c r="BI114" s="910"/>
      <c r="BJ114" s="910"/>
      <c r="BK114" s="910"/>
      <c r="BL114" s="910"/>
      <c r="BM114" s="910"/>
      <c r="BN114" s="910"/>
      <c r="BO114" s="910"/>
      <c r="BP114" s="911"/>
      <c r="BQ114" s="912">
        <v>748270</v>
      </c>
      <c r="BR114" s="913"/>
      <c r="BS114" s="913"/>
      <c r="BT114" s="913"/>
      <c r="BU114" s="913"/>
      <c r="BV114" s="913">
        <v>611363</v>
      </c>
      <c r="BW114" s="913"/>
      <c r="BX114" s="913"/>
      <c r="BY114" s="913"/>
      <c r="BZ114" s="913"/>
      <c r="CA114" s="913">
        <v>615041</v>
      </c>
      <c r="CB114" s="913"/>
      <c r="CC114" s="913"/>
      <c r="CD114" s="913"/>
      <c r="CE114" s="913"/>
      <c r="CF114" s="907">
        <v>10.1</v>
      </c>
      <c r="CG114" s="908"/>
      <c r="CH114" s="908"/>
      <c r="CI114" s="908"/>
      <c r="CJ114" s="908"/>
      <c r="CK114" s="935"/>
      <c r="CL114" s="936"/>
      <c r="CM114" s="909" t="s">
        <v>430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52167</v>
      </c>
      <c r="AB115" s="925"/>
      <c r="AC115" s="925"/>
      <c r="AD115" s="925"/>
      <c r="AE115" s="926"/>
      <c r="AF115" s="927">
        <v>52112</v>
      </c>
      <c r="AG115" s="925"/>
      <c r="AH115" s="925"/>
      <c r="AI115" s="925"/>
      <c r="AJ115" s="926"/>
      <c r="AK115" s="927">
        <v>51962</v>
      </c>
      <c r="AL115" s="925"/>
      <c r="AM115" s="925"/>
      <c r="AN115" s="925"/>
      <c r="AO115" s="926"/>
      <c r="AP115" s="928">
        <v>0.9</v>
      </c>
      <c r="AQ115" s="929"/>
      <c r="AR115" s="929"/>
      <c r="AS115" s="929"/>
      <c r="AT115" s="930"/>
      <c r="AU115" s="895"/>
      <c r="AV115" s="896"/>
      <c r="AW115" s="896"/>
      <c r="AX115" s="896"/>
      <c r="AY115" s="896"/>
      <c r="AZ115" s="909" t="s">
        <v>432</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435</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437</v>
      </c>
      <c r="Z117" s="881"/>
      <c r="AA117" s="965">
        <v>1575656</v>
      </c>
      <c r="AB117" s="966"/>
      <c r="AC117" s="966"/>
      <c r="AD117" s="966"/>
      <c r="AE117" s="967"/>
      <c r="AF117" s="968">
        <v>1749768</v>
      </c>
      <c r="AG117" s="966"/>
      <c r="AH117" s="966"/>
      <c r="AI117" s="966"/>
      <c r="AJ117" s="967"/>
      <c r="AK117" s="968">
        <v>1596469</v>
      </c>
      <c r="AL117" s="966"/>
      <c r="AM117" s="966"/>
      <c r="AN117" s="966"/>
      <c r="AO117" s="967"/>
      <c r="AP117" s="969"/>
      <c r="AQ117" s="970"/>
      <c r="AR117" s="970"/>
      <c r="AS117" s="970"/>
      <c r="AT117" s="971"/>
      <c r="AU117" s="895"/>
      <c r="AV117" s="896"/>
      <c r="AW117" s="896"/>
      <c r="AX117" s="896"/>
      <c r="AY117" s="896"/>
      <c r="AZ117" s="961" t="s">
        <v>438</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439</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411</v>
      </c>
      <c r="AG118" s="880"/>
      <c r="AH118" s="880"/>
      <c r="AI118" s="880"/>
      <c r="AJ118" s="881"/>
      <c r="AK118" s="879" t="s">
        <v>294</v>
      </c>
      <c r="AL118" s="880"/>
      <c r="AM118" s="880"/>
      <c r="AN118" s="880"/>
      <c r="AO118" s="881"/>
      <c r="AP118" s="957" t="s">
        <v>412</v>
      </c>
      <c r="AQ118" s="958"/>
      <c r="AR118" s="958"/>
      <c r="AS118" s="958"/>
      <c r="AT118" s="959"/>
      <c r="AU118" s="895"/>
      <c r="AV118" s="896"/>
      <c r="AW118" s="896"/>
      <c r="AX118" s="896"/>
      <c r="AY118" s="896"/>
      <c r="AZ118" s="960" t="s">
        <v>440</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416</v>
      </c>
      <c r="B119" s="934"/>
      <c r="C119" s="916"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442</v>
      </c>
      <c r="BP119" s="992"/>
      <c r="BQ119" s="986">
        <v>17049440</v>
      </c>
      <c r="BR119" s="987"/>
      <c r="BS119" s="987"/>
      <c r="BT119" s="987"/>
      <c r="BU119" s="987"/>
      <c r="BV119" s="987">
        <v>16291720</v>
      </c>
      <c r="BW119" s="987"/>
      <c r="BX119" s="987"/>
      <c r="BY119" s="987"/>
      <c r="BZ119" s="987"/>
      <c r="CA119" s="987">
        <v>15839974</v>
      </c>
      <c r="CB119" s="987"/>
      <c r="CC119" s="987"/>
      <c r="CD119" s="987"/>
      <c r="CE119" s="987"/>
      <c r="CF119" s="988"/>
      <c r="CG119" s="989"/>
      <c r="CH119" s="989"/>
      <c r="CI119" s="989"/>
      <c r="CJ119" s="990"/>
      <c r="CK119" s="937"/>
      <c r="CL119" s="938"/>
      <c r="CM119" s="960" t="s">
        <v>443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15816</v>
      </c>
      <c r="DH119" s="973"/>
      <c r="DI119" s="973"/>
      <c r="DJ119" s="973"/>
      <c r="DK119" s="974"/>
      <c r="DL119" s="972">
        <v>11390</v>
      </c>
      <c r="DM119" s="973"/>
      <c r="DN119" s="973"/>
      <c r="DO119" s="973"/>
      <c r="DP119" s="974"/>
      <c r="DQ119" s="972">
        <v>6964</v>
      </c>
      <c r="DR119" s="973"/>
      <c r="DS119" s="973"/>
      <c r="DT119" s="973"/>
      <c r="DU119" s="974"/>
      <c r="DV119" s="975">
        <v>0.1</v>
      </c>
      <c r="DW119" s="976"/>
      <c r="DX119" s="976"/>
      <c r="DY119" s="976"/>
      <c r="DZ119" s="977"/>
    </row>
    <row r="120" spans="1:130" s="224" customFormat="1" ht="26.25" customHeight="1" x14ac:dyDescent="0.15">
      <c r="A120" s="1044"/>
      <c r="B120" s="936"/>
      <c r="C120" s="909" t="s">
        <v>420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444</v>
      </c>
      <c r="AV120" s="979"/>
      <c r="AW120" s="979"/>
      <c r="AX120" s="979"/>
      <c r="AY120" s="980"/>
      <c r="AZ120" s="916" t="s">
        <v>445</v>
      </c>
      <c r="BA120" s="884"/>
      <c r="BB120" s="884"/>
      <c r="BC120" s="884"/>
      <c r="BD120" s="884"/>
      <c r="BE120" s="884"/>
      <c r="BF120" s="884"/>
      <c r="BG120" s="884"/>
      <c r="BH120" s="884"/>
      <c r="BI120" s="884"/>
      <c r="BJ120" s="884"/>
      <c r="BK120" s="884"/>
      <c r="BL120" s="884"/>
      <c r="BM120" s="884"/>
      <c r="BN120" s="884"/>
      <c r="BO120" s="884"/>
      <c r="BP120" s="885"/>
      <c r="BQ120" s="917">
        <v>6340820</v>
      </c>
      <c r="BR120" s="918"/>
      <c r="BS120" s="918"/>
      <c r="BT120" s="918"/>
      <c r="BU120" s="918"/>
      <c r="BV120" s="918">
        <v>6680575</v>
      </c>
      <c r="BW120" s="918"/>
      <c r="BX120" s="918"/>
      <c r="BY120" s="918"/>
      <c r="BZ120" s="918"/>
      <c r="CA120" s="918">
        <v>6832708</v>
      </c>
      <c r="CB120" s="918"/>
      <c r="CC120" s="918"/>
      <c r="CD120" s="918"/>
      <c r="CE120" s="918"/>
      <c r="CF120" s="931">
        <v>112.3</v>
      </c>
      <c r="CG120" s="932"/>
      <c r="CH120" s="932"/>
      <c r="CI120" s="932"/>
      <c r="CJ120" s="932"/>
      <c r="CK120" s="993" t="s">
        <v>446</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2502742</v>
      </c>
      <c r="DR120" s="918"/>
      <c r="DS120" s="918"/>
      <c r="DT120" s="918"/>
      <c r="DU120" s="918"/>
      <c r="DV120" s="919">
        <v>41.1</v>
      </c>
      <c r="DW120" s="919"/>
      <c r="DX120" s="919"/>
      <c r="DY120" s="919"/>
      <c r="DZ120" s="920"/>
    </row>
    <row r="121" spans="1:130" s="224" customFormat="1" ht="26.25" customHeight="1" x14ac:dyDescent="0.15">
      <c r="A121" s="1044"/>
      <c r="B121" s="936"/>
      <c r="C121" s="961" t="s">
        <v>447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448</v>
      </c>
      <c r="BA121" s="910"/>
      <c r="BB121" s="910"/>
      <c r="BC121" s="910"/>
      <c r="BD121" s="910"/>
      <c r="BE121" s="910"/>
      <c r="BF121" s="910"/>
      <c r="BG121" s="910"/>
      <c r="BH121" s="910"/>
      <c r="BI121" s="910"/>
      <c r="BJ121" s="910"/>
      <c r="BK121" s="910"/>
      <c r="BL121" s="910"/>
      <c r="BM121" s="910"/>
      <c r="BN121" s="910"/>
      <c r="BO121" s="910"/>
      <c r="BP121" s="911"/>
      <c r="BQ121" s="912">
        <v>1324601</v>
      </c>
      <c r="BR121" s="913"/>
      <c r="BS121" s="913"/>
      <c r="BT121" s="913"/>
      <c r="BU121" s="913"/>
      <c r="BV121" s="913">
        <v>1290829</v>
      </c>
      <c r="BW121" s="913"/>
      <c r="BX121" s="913"/>
      <c r="BY121" s="913"/>
      <c r="BZ121" s="913"/>
      <c r="CA121" s="913">
        <v>1161899</v>
      </c>
      <c r="CB121" s="913"/>
      <c r="CC121" s="913"/>
      <c r="CD121" s="913"/>
      <c r="CE121" s="913"/>
      <c r="CF121" s="907">
        <v>19.100000000000001</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763248</v>
      </c>
      <c r="DH121" s="913"/>
      <c r="DI121" s="913"/>
      <c r="DJ121" s="913"/>
      <c r="DK121" s="913"/>
      <c r="DL121" s="913">
        <v>672834</v>
      </c>
      <c r="DM121" s="913"/>
      <c r="DN121" s="913"/>
      <c r="DO121" s="913"/>
      <c r="DP121" s="913"/>
      <c r="DQ121" s="913">
        <v>662165</v>
      </c>
      <c r="DR121" s="913"/>
      <c r="DS121" s="913"/>
      <c r="DT121" s="913"/>
      <c r="DU121" s="913"/>
      <c r="DV121" s="914">
        <v>10.9</v>
      </c>
      <c r="DW121" s="914"/>
      <c r="DX121" s="914"/>
      <c r="DY121" s="914"/>
      <c r="DZ121" s="915"/>
    </row>
    <row r="122" spans="1:130" s="224" customFormat="1" ht="26.25" customHeight="1" x14ac:dyDescent="0.15">
      <c r="A122" s="1044"/>
      <c r="B122" s="936"/>
      <c r="C122" s="909" t="s">
        <v>430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449</v>
      </c>
      <c r="BA122" s="952"/>
      <c r="BB122" s="952"/>
      <c r="BC122" s="952"/>
      <c r="BD122" s="952"/>
      <c r="BE122" s="952"/>
      <c r="BF122" s="952"/>
      <c r="BG122" s="952"/>
      <c r="BH122" s="952"/>
      <c r="BI122" s="952"/>
      <c r="BJ122" s="952"/>
      <c r="BK122" s="952"/>
      <c r="BL122" s="952"/>
      <c r="BM122" s="952"/>
      <c r="BN122" s="952"/>
      <c r="BO122" s="952"/>
      <c r="BP122" s="953"/>
      <c r="BQ122" s="986">
        <v>11555332</v>
      </c>
      <c r="BR122" s="987"/>
      <c r="BS122" s="987"/>
      <c r="BT122" s="987"/>
      <c r="BU122" s="987"/>
      <c r="BV122" s="987">
        <v>11040935</v>
      </c>
      <c r="BW122" s="987"/>
      <c r="BX122" s="987"/>
      <c r="BY122" s="987"/>
      <c r="BZ122" s="987"/>
      <c r="CA122" s="987">
        <v>10747678</v>
      </c>
      <c r="CB122" s="987"/>
      <c r="CC122" s="987"/>
      <c r="CD122" s="987"/>
      <c r="CE122" s="987"/>
      <c r="CF122" s="1004">
        <v>176.7</v>
      </c>
      <c r="CG122" s="1005"/>
      <c r="CH122" s="1005"/>
      <c r="CI122" s="1005"/>
      <c r="CJ122" s="1005"/>
      <c r="CK122" s="996"/>
      <c r="CL122" s="997"/>
      <c r="CM122" s="997"/>
      <c r="CN122" s="997"/>
      <c r="CO122" s="998"/>
      <c r="CP122" s="1006" t="s">
        <v>395</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v>440474</v>
      </c>
      <c r="DR122" s="913"/>
      <c r="DS122" s="913"/>
      <c r="DT122" s="913"/>
      <c r="DU122" s="913"/>
      <c r="DV122" s="914">
        <v>7.2</v>
      </c>
      <c r="DW122" s="914"/>
      <c r="DX122" s="914"/>
      <c r="DY122" s="914"/>
      <c r="DZ122" s="915"/>
    </row>
    <row r="123" spans="1:130" s="224" customFormat="1" ht="26.25" customHeight="1" x14ac:dyDescent="0.15">
      <c r="A123" s="1044"/>
      <c r="B123" s="936"/>
      <c r="C123" s="909" t="s">
        <v>436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450</v>
      </c>
      <c r="BP123" s="992"/>
      <c r="BQ123" s="1050">
        <v>19220753</v>
      </c>
      <c r="BR123" s="1051"/>
      <c r="BS123" s="1051"/>
      <c r="BT123" s="1051"/>
      <c r="BU123" s="1051"/>
      <c r="BV123" s="1051">
        <v>19012339</v>
      </c>
      <c r="BW123" s="1051"/>
      <c r="BX123" s="1051"/>
      <c r="BY123" s="1051"/>
      <c r="BZ123" s="1051"/>
      <c r="CA123" s="1051">
        <v>18742285</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439</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452</v>
      </c>
      <c r="CQ124" s="1007"/>
      <c r="CR124" s="1007"/>
      <c r="CS124" s="1007"/>
      <c r="CT124" s="1007"/>
      <c r="CU124" s="1007"/>
      <c r="CV124" s="1007"/>
      <c r="CW124" s="1007"/>
      <c r="CX124" s="1007"/>
      <c r="CY124" s="1007"/>
      <c r="CZ124" s="1007"/>
      <c r="DA124" s="1007"/>
      <c r="DB124" s="1007"/>
      <c r="DC124" s="1007"/>
      <c r="DD124" s="1007"/>
      <c r="DE124" s="1007"/>
      <c r="DF124" s="1008"/>
      <c r="DG124" s="991">
        <v>3203849</v>
      </c>
      <c r="DH124" s="973"/>
      <c r="DI124" s="973"/>
      <c r="DJ124" s="973"/>
      <c r="DK124" s="974"/>
      <c r="DL124" s="972">
        <v>3049929</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453</v>
      </c>
      <c r="CL125" s="994"/>
      <c r="CM125" s="994"/>
      <c r="CN125" s="994"/>
      <c r="CO125" s="995"/>
      <c r="CP125" s="916" t="s">
        <v>454</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51783</v>
      </c>
      <c r="AB126" s="946"/>
      <c r="AC126" s="946"/>
      <c r="AD126" s="946"/>
      <c r="AE126" s="947"/>
      <c r="AF126" s="948">
        <v>51817</v>
      </c>
      <c r="AG126" s="946"/>
      <c r="AH126" s="946"/>
      <c r="AI126" s="946"/>
      <c r="AJ126" s="947"/>
      <c r="AK126" s="948">
        <v>51663</v>
      </c>
      <c r="AL126" s="946"/>
      <c r="AM126" s="946"/>
      <c r="AN126" s="946"/>
      <c r="AO126" s="947"/>
      <c r="AP126" s="949">
        <v>0.8</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455</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456</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384</v>
      </c>
      <c r="AB127" s="946"/>
      <c r="AC127" s="946"/>
      <c r="AD127" s="946"/>
      <c r="AE127" s="947"/>
      <c r="AF127" s="948">
        <v>295</v>
      </c>
      <c r="AG127" s="946"/>
      <c r="AH127" s="946"/>
      <c r="AI127" s="946"/>
      <c r="AJ127" s="947"/>
      <c r="AK127" s="948">
        <v>299</v>
      </c>
      <c r="AL127" s="946"/>
      <c r="AM127" s="946"/>
      <c r="AN127" s="946"/>
      <c r="AO127" s="947"/>
      <c r="AP127" s="949">
        <v>0</v>
      </c>
      <c r="AQ127" s="950"/>
      <c r="AR127" s="950"/>
      <c r="AS127" s="950"/>
      <c r="AT127" s="951"/>
      <c r="AU127" s="226"/>
      <c r="AV127" s="226"/>
      <c r="AW127" s="226"/>
      <c r="AX127" s="1018" t="s">
        <v>457</v>
      </c>
      <c r="AY127" s="1019"/>
      <c r="AZ127" s="1019"/>
      <c r="BA127" s="1019"/>
      <c r="BB127" s="1019"/>
      <c r="BC127" s="1019"/>
      <c r="BD127" s="1019"/>
      <c r="BE127" s="1020"/>
      <c r="BF127" s="1021" t="s">
        <v>458</v>
      </c>
      <c r="BG127" s="1019"/>
      <c r="BH127" s="1019"/>
      <c r="BI127" s="1019"/>
      <c r="BJ127" s="1019"/>
      <c r="BK127" s="1019"/>
      <c r="BL127" s="1020"/>
      <c r="BM127" s="1021" t="s">
        <v>459</v>
      </c>
      <c r="BN127" s="1019"/>
      <c r="BO127" s="1019"/>
      <c r="BP127" s="1019"/>
      <c r="BQ127" s="1019"/>
      <c r="BR127" s="1019"/>
      <c r="BS127" s="1020"/>
      <c r="BT127" s="1021" t="s">
        <v>460</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461</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462</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463</v>
      </c>
      <c r="X128" s="1030"/>
      <c r="Y128" s="1030"/>
      <c r="Z128" s="1031"/>
      <c r="AA128" s="1032">
        <v>175007</v>
      </c>
      <c r="AB128" s="1033"/>
      <c r="AC128" s="1033"/>
      <c r="AD128" s="1033"/>
      <c r="AE128" s="1034"/>
      <c r="AF128" s="1035">
        <v>176010</v>
      </c>
      <c r="AG128" s="1033"/>
      <c r="AH128" s="1033"/>
      <c r="AI128" s="1033"/>
      <c r="AJ128" s="1034"/>
      <c r="AK128" s="1035">
        <v>171512</v>
      </c>
      <c r="AL128" s="1033"/>
      <c r="AM128" s="1033"/>
      <c r="AN128" s="1033"/>
      <c r="AO128" s="1034"/>
      <c r="AP128" s="1036"/>
      <c r="AQ128" s="1037"/>
      <c r="AR128" s="1037"/>
      <c r="AS128" s="1037"/>
      <c r="AT128" s="1038"/>
      <c r="AU128" s="226"/>
      <c r="AV128" s="226"/>
      <c r="AW128" s="226"/>
      <c r="AX128" s="883" t="s">
        <v>464</v>
      </c>
      <c r="AY128" s="884"/>
      <c r="AZ128" s="884"/>
      <c r="BA128" s="884"/>
      <c r="BB128" s="884"/>
      <c r="BC128" s="884"/>
      <c r="BD128" s="884"/>
      <c r="BE128" s="885"/>
      <c r="BF128" s="1039" t="s">
        <v>122</v>
      </c>
      <c r="BG128" s="1040"/>
      <c r="BH128" s="1040"/>
      <c r="BI128" s="1040"/>
      <c r="BJ128" s="1040"/>
      <c r="BK128" s="1040"/>
      <c r="BL128" s="1041"/>
      <c r="BM128" s="1039">
        <v>14.02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465</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466</v>
      </c>
      <c r="X129" s="1058"/>
      <c r="Y129" s="1058"/>
      <c r="Z129" s="1059"/>
      <c r="AA129" s="945">
        <v>7262111</v>
      </c>
      <c r="AB129" s="946"/>
      <c r="AC129" s="946"/>
      <c r="AD129" s="946"/>
      <c r="AE129" s="947"/>
      <c r="AF129" s="948">
        <v>7055812</v>
      </c>
      <c r="AG129" s="946"/>
      <c r="AH129" s="946"/>
      <c r="AI129" s="946"/>
      <c r="AJ129" s="947"/>
      <c r="AK129" s="948">
        <v>7089218</v>
      </c>
      <c r="AL129" s="946"/>
      <c r="AM129" s="946"/>
      <c r="AN129" s="946"/>
      <c r="AO129" s="947"/>
      <c r="AP129" s="1060"/>
      <c r="AQ129" s="1061"/>
      <c r="AR129" s="1061"/>
      <c r="AS129" s="1061"/>
      <c r="AT129" s="1062"/>
      <c r="AU129" s="227"/>
      <c r="AV129" s="227"/>
      <c r="AW129" s="227"/>
      <c r="AX129" s="1052" t="s">
        <v>467</v>
      </c>
      <c r="AY129" s="910"/>
      <c r="AZ129" s="910"/>
      <c r="BA129" s="910"/>
      <c r="BB129" s="910"/>
      <c r="BC129" s="910"/>
      <c r="BD129" s="910"/>
      <c r="BE129" s="911"/>
      <c r="BF129" s="1053" t="s">
        <v>122</v>
      </c>
      <c r="BG129" s="1054"/>
      <c r="BH129" s="1054"/>
      <c r="BI129" s="1054"/>
      <c r="BJ129" s="1054"/>
      <c r="BK129" s="1054"/>
      <c r="BL129" s="1055"/>
      <c r="BM129" s="1053">
        <v>19.02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469</v>
      </c>
      <c r="X130" s="1058"/>
      <c r="Y130" s="1058"/>
      <c r="Z130" s="1059"/>
      <c r="AA130" s="945">
        <v>1030651</v>
      </c>
      <c r="AB130" s="946"/>
      <c r="AC130" s="946"/>
      <c r="AD130" s="946"/>
      <c r="AE130" s="947"/>
      <c r="AF130" s="948">
        <v>1027741</v>
      </c>
      <c r="AG130" s="946"/>
      <c r="AH130" s="946"/>
      <c r="AI130" s="946"/>
      <c r="AJ130" s="947"/>
      <c r="AK130" s="948">
        <v>1006382</v>
      </c>
      <c r="AL130" s="946"/>
      <c r="AM130" s="946"/>
      <c r="AN130" s="946"/>
      <c r="AO130" s="947"/>
      <c r="AP130" s="1060"/>
      <c r="AQ130" s="1061"/>
      <c r="AR130" s="1061"/>
      <c r="AS130" s="1061"/>
      <c r="AT130" s="1062"/>
      <c r="AU130" s="227"/>
      <c r="AV130" s="227"/>
      <c r="AW130" s="227"/>
      <c r="AX130" s="1052" t="s">
        <v>470</v>
      </c>
      <c r="AY130" s="910"/>
      <c r="AZ130" s="910"/>
      <c r="BA130" s="910"/>
      <c r="BB130" s="910"/>
      <c r="BC130" s="910"/>
      <c r="BD130" s="910"/>
      <c r="BE130" s="911"/>
      <c r="BF130" s="1088">
        <v>7.2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471</v>
      </c>
      <c r="X131" s="1095"/>
      <c r="Y131" s="1095"/>
      <c r="Z131" s="1096"/>
      <c r="AA131" s="991">
        <v>6231460</v>
      </c>
      <c r="AB131" s="973"/>
      <c r="AC131" s="973"/>
      <c r="AD131" s="973"/>
      <c r="AE131" s="974"/>
      <c r="AF131" s="972">
        <v>6028071</v>
      </c>
      <c r="AG131" s="973"/>
      <c r="AH131" s="973"/>
      <c r="AI131" s="973"/>
      <c r="AJ131" s="974"/>
      <c r="AK131" s="972">
        <v>6082836</v>
      </c>
      <c r="AL131" s="973"/>
      <c r="AM131" s="973"/>
      <c r="AN131" s="973"/>
      <c r="AO131" s="974"/>
      <c r="AP131" s="1097"/>
      <c r="AQ131" s="1098"/>
      <c r="AR131" s="1098"/>
      <c r="AS131" s="1098"/>
      <c r="AT131" s="1099"/>
      <c r="AU131" s="227"/>
      <c r="AV131" s="227"/>
      <c r="AW131" s="227"/>
      <c r="AX131" s="1070" t="s">
        <v>472</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474</v>
      </c>
      <c r="W132" s="1081"/>
      <c r="X132" s="1081"/>
      <c r="Y132" s="1081"/>
      <c r="Z132" s="1082"/>
      <c r="AA132" s="1083">
        <v>5.9375812410000002</v>
      </c>
      <c r="AB132" s="1084"/>
      <c r="AC132" s="1084"/>
      <c r="AD132" s="1084"/>
      <c r="AE132" s="1085"/>
      <c r="AF132" s="1086">
        <v>9.0579059199999996</v>
      </c>
      <c r="AG132" s="1084"/>
      <c r="AH132" s="1084"/>
      <c r="AI132" s="1084"/>
      <c r="AJ132" s="1085"/>
      <c r="AK132" s="1086">
        <v>6.8812474970000004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475</v>
      </c>
      <c r="W133" s="1064"/>
      <c r="X133" s="1064"/>
      <c r="Y133" s="1064"/>
      <c r="Z133" s="1065"/>
      <c r="AA133" s="1066">
        <v>6.3</v>
      </c>
      <c r="AB133" s="1067"/>
      <c r="AC133" s="1067"/>
      <c r="AD133" s="1067"/>
      <c r="AE133" s="1068"/>
      <c r="AF133" s="1066">
        <v>6.9</v>
      </c>
      <c r="AG133" s="1067"/>
      <c r="AH133" s="1067"/>
      <c r="AI133" s="1067"/>
      <c r="AJ133" s="1068"/>
      <c r="AK133" s="1066">
        <v>7.2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3HCOz+8XMUzWLm4XPcscJ9aMSnEFCahmhUO5oRwDnZ7C3fN83DTVHd0h50tJqvf+FfBdQl9prcRZhMhfyWhRA==" saltValue="3K6KivZGNUwbsXTPKdP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O/BouAdR69N8unlWdF/am+MAjxnTgV8YftQOfGggeYmDo6wMLLxNBW4BzpIukrWYjQdkSIcl6mrL9Xsql0gbA==" saltValue="ict/UyKeIQ6D5Cs2cbnz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c+POxajhLs8kZqQw7pmxb+oqwH+c4eSSK+6ONG+Rr0rPTC/xnorlh03gDLeVDUhe9eMIEaTgRdv3To7rbl39w==" saltValue="WLG+SSzD0pIRLl2A2Gz/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1" t="s">
        <v>479</v>
      </c>
      <c r="AP7" s="265"/>
      <c r="AQ7" s="266" t="s">
        <v>480</v>
      </c>
      <c r="AR7" s="267"/>
    </row>
    <row r="8" spans="1:46" x14ac:dyDescent="0.15">
      <c r="A8" s="259"/>
      <c r="AK8" s="268"/>
      <c r="AL8" s="269"/>
      <c r="AM8" s="269"/>
      <c r="AN8" s="270"/>
      <c r="AO8" s="1102"/>
      <c r="AP8" s="271" t="s">
        <v>481</v>
      </c>
      <c r="AQ8" s="272" t="s">
        <v>482</v>
      </c>
      <c r="AR8" s="273" t="s">
        <v>483</v>
      </c>
    </row>
    <row r="9" spans="1:46" x14ac:dyDescent="0.15">
      <c r="A9" s="259"/>
      <c r="AK9" s="1103" t="s">
        <v>484</v>
      </c>
      <c r="AL9" s="1104"/>
      <c r="AM9" s="1104"/>
      <c r="AN9" s="1105"/>
      <c r="AO9" s="274">
        <v>1875613</v>
      </c>
      <c r="AP9" s="274">
        <v>105295</v>
      </c>
      <c r="AQ9" s="275">
        <v>93942</v>
      </c>
      <c r="AR9" s="276">
        <v>12.1</v>
      </c>
    </row>
    <row r="10" spans="1:46" ht="13.5" customHeight="1" x14ac:dyDescent="0.15">
      <c r="A10" s="259"/>
      <c r="AK10" s="1103" t="s">
        <v>485</v>
      </c>
      <c r="AL10" s="1104"/>
      <c r="AM10" s="1104"/>
      <c r="AN10" s="1105"/>
      <c r="AO10" s="277">
        <v>328023</v>
      </c>
      <c r="AP10" s="277">
        <v>18415</v>
      </c>
      <c r="AQ10" s="278">
        <v>12590</v>
      </c>
      <c r="AR10" s="279">
        <v>46.3</v>
      </c>
    </row>
    <row r="11" spans="1:46" ht="13.5" customHeight="1" x14ac:dyDescent="0.15">
      <c r="A11" s="259"/>
      <c r="AK11" s="1103" t="s">
        <v>486</v>
      </c>
      <c r="AL11" s="1104"/>
      <c r="AM11" s="1104"/>
      <c r="AN11" s="1105"/>
      <c r="AO11" s="277">
        <v>30346</v>
      </c>
      <c r="AP11" s="277">
        <v>1704</v>
      </c>
      <c r="AQ11" s="278">
        <v>461</v>
      </c>
      <c r="AR11" s="279">
        <v>269.60000000000002</v>
      </c>
    </row>
    <row r="12" spans="1:46" ht="13.5" customHeight="1" x14ac:dyDescent="0.15">
      <c r="A12" s="259"/>
      <c r="AK12" s="1103" t="s">
        <v>487</v>
      </c>
      <c r="AL12" s="1104"/>
      <c r="AM12" s="1104"/>
      <c r="AN12" s="1105"/>
      <c r="AO12" s="277" t="s">
        <v>488</v>
      </c>
      <c r="AP12" s="277" t="s">
        <v>488</v>
      </c>
      <c r="AQ12" s="278">
        <v>24</v>
      </c>
      <c r="AR12" s="279" t="s">
        <v>488</v>
      </c>
    </row>
    <row r="13" spans="1:46" ht="13.5" customHeight="1" x14ac:dyDescent="0.15">
      <c r="A13" s="259"/>
      <c r="AK13" s="1103" t="s">
        <v>489</v>
      </c>
      <c r="AL13" s="1104"/>
      <c r="AM13" s="1104"/>
      <c r="AN13" s="1105"/>
      <c r="AO13" s="277">
        <v>63647</v>
      </c>
      <c r="AP13" s="277">
        <v>3573</v>
      </c>
      <c r="AQ13" s="278">
        <v>3962</v>
      </c>
      <c r="AR13" s="279">
        <v>-9.8000000000000007</v>
      </c>
    </row>
    <row r="14" spans="1:46" ht="13.5" customHeight="1" x14ac:dyDescent="0.15">
      <c r="A14" s="259"/>
      <c r="AK14" s="1103" t="s">
        <v>490</v>
      </c>
      <c r="AL14" s="1104"/>
      <c r="AM14" s="1104"/>
      <c r="AN14" s="1105"/>
      <c r="AO14" s="277" t="s">
        <v>488</v>
      </c>
      <c r="AP14" s="277" t="s">
        <v>488</v>
      </c>
      <c r="AQ14" s="278">
        <v>1657</v>
      </c>
      <c r="AR14" s="279" t="s">
        <v>488</v>
      </c>
    </row>
    <row r="15" spans="1:46" ht="13.5" customHeight="1" x14ac:dyDescent="0.15">
      <c r="A15" s="259"/>
      <c r="AK15" s="1106" t="s">
        <v>491</v>
      </c>
      <c r="AL15" s="1107"/>
      <c r="AM15" s="1107"/>
      <c r="AN15" s="1108"/>
      <c r="AO15" s="277">
        <v>-84595</v>
      </c>
      <c r="AP15" s="277">
        <v>-4749</v>
      </c>
      <c r="AQ15" s="278">
        <v>-5526</v>
      </c>
      <c r="AR15" s="279">
        <v>-14.1</v>
      </c>
    </row>
    <row r="16" spans="1:46" x14ac:dyDescent="0.15">
      <c r="A16" s="259"/>
      <c r="AK16" s="1106" t="s">
        <v>177</v>
      </c>
      <c r="AL16" s="1107"/>
      <c r="AM16" s="1107"/>
      <c r="AN16" s="1108"/>
      <c r="AO16" s="277">
        <v>2213034</v>
      </c>
      <c r="AP16" s="277">
        <v>124237</v>
      </c>
      <c r="AQ16" s="278">
        <v>107111</v>
      </c>
      <c r="AR16" s="279">
        <v>16</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09" t="s">
        <v>496</v>
      </c>
      <c r="AL21" s="1110"/>
      <c r="AM21" s="1110"/>
      <c r="AN21" s="1111"/>
      <c r="AO21" s="289">
        <v>9.3800000000000008</v>
      </c>
      <c r="AP21" s="290">
        <v>9.3000000000000007</v>
      </c>
      <c r="AQ21" s="291">
        <v>0.08</v>
      </c>
      <c r="AS21" s="292"/>
      <c r="AT21" s="288"/>
    </row>
    <row r="22" spans="1:46" s="260" customFormat="1" x14ac:dyDescent="0.15">
      <c r="A22" s="288"/>
      <c r="AK22" s="1109" t="s">
        <v>497</v>
      </c>
      <c r="AL22" s="1110"/>
      <c r="AM22" s="1110"/>
      <c r="AN22" s="1111"/>
      <c r="AO22" s="293">
        <v>96.4</v>
      </c>
      <c r="AP22" s="294">
        <v>96.8</v>
      </c>
      <c r="AQ22" s="295">
        <v>-0.4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1" t="s">
        <v>479</v>
      </c>
      <c r="AP30" s="265"/>
      <c r="AQ30" s="266" t="s">
        <v>480</v>
      </c>
      <c r="AR30" s="267"/>
    </row>
    <row r="31" spans="1:46" x14ac:dyDescent="0.15">
      <c r="A31" s="259"/>
      <c r="AK31" s="268"/>
      <c r="AL31" s="269"/>
      <c r="AM31" s="269"/>
      <c r="AN31" s="270"/>
      <c r="AO31" s="1102"/>
      <c r="AP31" s="271" t="s">
        <v>481</v>
      </c>
      <c r="AQ31" s="272" t="s">
        <v>482</v>
      </c>
      <c r="AR31" s="273" t="s">
        <v>483</v>
      </c>
    </row>
    <row r="32" spans="1:46" ht="27" customHeight="1" x14ac:dyDescent="0.15">
      <c r="A32" s="259"/>
      <c r="AK32" s="1117" t="s">
        <v>501</v>
      </c>
      <c r="AL32" s="1118"/>
      <c r="AM32" s="1118"/>
      <c r="AN32" s="1119"/>
      <c r="AO32" s="303">
        <v>974170</v>
      </c>
      <c r="AP32" s="303">
        <v>54689</v>
      </c>
      <c r="AQ32" s="304">
        <v>49869</v>
      </c>
      <c r="AR32" s="305">
        <v>9.6999999999999993</v>
      </c>
    </row>
    <row r="33" spans="1:46" ht="13.5" customHeight="1" x14ac:dyDescent="0.15">
      <c r="A33" s="259"/>
      <c r="AK33" s="1117" t="s">
        <v>502</v>
      </c>
      <c r="AL33" s="1118"/>
      <c r="AM33" s="1118"/>
      <c r="AN33" s="1119"/>
      <c r="AO33" s="303" t="s">
        <v>488</v>
      </c>
      <c r="AP33" s="303" t="s">
        <v>488</v>
      </c>
      <c r="AQ33" s="304" t="s">
        <v>488</v>
      </c>
      <c r="AR33" s="305" t="s">
        <v>488</v>
      </c>
    </row>
    <row r="34" spans="1:46" ht="27" customHeight="1" x14ac:dyDescent="0.15">
      <c r="A34" s="259"/>
      <c r="AK34" s="1117" t="s">
        <v>503</v>
      </c>
      <c r="AL34" s="1118"/>
      <c r="AM34" s="1118"/>
      <c r="AN34" s="1119"/>
      <c r="AO34" s="303" t="s">
        <v>488</v>
      </c>
      <c r="AP34" s="303" t="s">
        <v>488</v>
      </c>
      <c r="AQ34" s="304" t="s">
        <v>488</v>
      </c>
      <c r="AR34" s="305" t="s">
        <v>488</v>
      </c>
    </row>
    <row r="35" spans="1:46" ht="27" customHeight="1" x14ac:dyDescent="0.15">
      <c r="A35" s="259"/>
      <c r="AK35" s="1117" t="s">
        <v>504</v>
      </c>
      <c r="AL35" s="1118"/>
      <c r="AM35" s="1118"/>
      <c r="AN35" s="1119"/>
      <c r="AO35" s="303">
        <v>535285</v>
      </c>
      <c r="AP35" s="303">
        <v>30050</v>
      </c>
      <c r="AQ35" s="304">
        <v>14647</v>
      </c>
      <c r="AR35" s="305">
        <v>105.2</v>
      </c>
    </row>
    <row r="36" spans="1:46" ht="27" customHeight="1" x14ac:dyDescent="0.15">
      <c r="A36" s="259"/>
      <c r="AK36" s="1117" t="s">
        <v>505</v>
      </c>
      <c r="AL36" s="1118"/>
      <c r="AM36" s="1118"/>
      <c r="AN36" s="1119"/>
      <c r="AO36" s="303">
        <v>35052</v>
      </c>
      <c r="AP36" s="303">
        <v>1968</v>
      </c>
      <c r="AQ36" s="304">
        <v>2417</v>
      </c>
      <c r="AR36" s="305">
        <v>-18.600000000000001</v>
      </c>
    </row>
    <row r="37" spans="1:46" ht="13.5" customHeight="1" x14ac:dyDescent="0.15">
      <c r="A37" s="259"/>
      <c r="AK37" s="1117" t="s">
        <v>506</v>
      </c>
      <c r="AL37" s="1118"/>
      <c r="AM37" s="1118"/>
      <c r="AN37" s="1119"/>
      <c r="AO37" s="303">
        <v>51962</v>
      </c>
      <c r="AP37" s="303">
        <v>2917</v>
      </c>
      <c r="AQ37" s="304">
        <v>490</v>
      </c>
      <c r="AR37" s="305">
        <v>495.3</v>
      </c>
    </row>
    <row r="38" spans="1:46" ht="27" customHeight="1" x14ac:dyDescent="0.15">
      <c r="A38" s="259"/>
      <c r="AK38" s="1120" t="s">
        <v>507</v>
      </c>
      <c r="AL38" s="1121"/>
      <c r="AM38" s="1121"/>
      <c r="AN38" s="1122"/>
      <c r="AO38" s="306" t="s">
        <v>488</v>
      </c>
      <c r="AP38" s="306" t="s">
        <v>488</v>
      </c>
      <c r="AQ38" s="307">
        <v>2</v>
      </c>
      <c r="AR38" s="295" t="s">
        <v>488</v>
      </c>
      <c r="AS38" s="302"/>
    </row>
    <row r="39" spans="1:46" x14ac:dyDescent="0.15">
      <c r="A39" s="259"/>
      <c r="AK39" s="1120" t="s">
        <v>508</v>
      </c>
      <c r="AL39" s="1121"/>
      <c r="AM39" s="1121"/>
      <c r="AN39" s="1122"/>
      <c r="AO39" s="303">
        <v>-171512</v>
      </c>
      <c r="AP39" s="303">
        <v>-9628</v>
      </c>
      <c r="AQ39" s="304">
        <v>-2755</v>
      </c>
      <c r="AR39" s="305">
        <v>249.5</v>
      </c>
      <c r="AS39" s="302"/>
    </row>
    <row r="40" spans="1:46" ht="27" customHeight="1" x14ac:dyDescent="0.15">
      <c r="A40" s="259"/>
      <c r="AK40" s="1117" t="s">
        <v>509</v>
      </c>
      <c r="AL40" s="1118"/>
      <c r="AM40" s="1118"/>
      <c r="AN40" s="1119"/>
      <c r="AO40" s="303">
        <v>-1006382</v>
      </c>
      <c r="AP40" s="303">
        <v>-56497</v>
      </c>
      <c r="AQ40" s="304">
        <v>-44075</v>
      </c>
      <c r="AR40" s="305">
        <v>28.2</v>
      </c>
      <c r="AS40" s="302"/>
    </row>
    <row r="41" spans="1:46" x14ac:dyDescent="0.15">
      <c r="A41" s="259"/>
      <c r="AK41" s="1123" t="s">
        <v>287</v>
      </c>
      <c r="AL41" s="1124"/>
      <c r="AM41" s="1124"/>
      <c r="AN41" s="1125"/>
      <c r="AO41" s="303">
        <v>418575</v>
      </c>
      <c r="AP41" s="303">
        <v>23498</v>
      </c>
      <c r="AQ41" s="304">
        <v>20595</v>
      </c>
      <c r="AR41" s="305">
        <v>14.1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12" t="s">
        <v>479</v>
      </c>
      <c r="AN49" s="1114" t="s">
        <v>512</v>
      </c>
      <c r="AO49" s="1115"/>
      <c r="AP49" s="1115"/>
      <c r="AQ49" s="1115"/>
      <c r="AR49" s="1116"/>
    </row>
    <row r="50" spans="1:44" x14ac:dyDescent="0.15">
      <c r="A50" s="259"/>
      <c r="AK50" s="317"/>
      <c r="AL50" s="318"/>
      <c r="AM50" s="1113"/>
      <c r="AN50" s="319" t="s">
        <v>513</v>
      </c>
      <c r="AO50" s="320" t="s">
        <v>514</v>
      </c>
      <c r="AP50" s="321" t="s">
        <v>515</v>
      </c>
      <c r="AQ50" s="322" t="s">
        <v>516</v>
      </c>
      <c r="AR50" s="323" t="s">
        <v>517</v>
      </c>
    </row>
    <row r="51" spans="1:44" x14ac:dyDescent="0.15">
      <c r="A51" s="259"/>
      <c r="AK51" s="315" t="s">
        <v>518</v>
      </c>
      <c r="AL51" s="316"/>
      <c r="AM51" s="324">
        <v>1724248</v>
      </c>
      <c r="AN51" s="325">
        <v>89650</v>
      </c>
      <c r="AO51" s="326">
        <v>3.3</v>
      </c>
      <c r="AP51" s="327">
        <v>51264</v>
      </c>
      <c r="AQ51" s="328">
        <v>8.1999999999999993</v>
      </c>
      <c r="AR51" s="329">
        <v>-4.9000000000000004</v>
      </c>
    </row>
    <row r="52" spans="1:44" x14ac:dyDescent="0.15">
      <c r="A52" s="259"/>
      <c r="AK52" s="330"/>
      <c r="AL52" s="331" t="s">
        <v>519</v>
      </c>
      <c r="AM52" s="332">
        <v>853424</v>
      </c>
      <c r="AN52" s="333">
        <v>44373</v>
      </c>
      <c r="AO52" s="334">
        <v>28.7</v>
      </c>
      <c r="AP52" s="335">
        <v>26040</v>
      </c>
      <c r="AQ52" s="336">
        <v>4.5</v>
      </c>
      <c r="AR52" s="337">
        <v>24.2</v>
      </c>
    </row>
    <row r="53" spans="1:44" x14ac:dyDescent="0.15">
      <c r="A53" s="259"/>
      <c r="AK53" s="315" t="s">
        <v>520</v>
      </c>
      <c r="AL53" s="316"/>
      <c r="AM53" s="324">
        <v>5285441</v>
      </c>
      <c r="AN53" s="325">
        <v>279048</v>
      </c>
      <c r="AO53" s="326">
        <v>211.3</v>
      </c>
      <c r="AP53" s="327">
        <v>96248</v>
      </c>
      <c r="AQ53" s="328">
        <v>87.7</v>
      </c>
      <c r="AR53" s="329">
        <v>123.6</v>
      </c>
    </row>
    <row r="54" spans="1:44" x14ac:dyDescent="0.15">
      <c r="A54" s="259"/>
      <c r="AK54" s="330"/>
      <c r="AL54" s="331" t="s">
        <v>519</v>
      </c>
      <c r="AM54" s="332">
        <v>3341906</v>
      </c>
      <c r="AN54" s="333">
        <v>176438</v>
      </c>
      <c r="AO54" s="334">
        <v>297.60000000000002</v>
      </c>
      <c r="AP54" s="335">
        <v>55768</v>
      </c>
      <c r="AQ54" s="336">
        <v>114.2</v>
      </c>
      <c r="AR54" s="337">
        <v>183.4</v>
      </c>
    </row>
    <row r="55" spans="1:44" x14ac:dyDescent="0.15">
      <c r="A55" s="259"/>
      <c r="AK55" s="315" t="s">
        <v>521</v>
      </c>
      <c r="AL55" s="316"/>
      <c r="AM55" s="324">
        <v>1720118</v>
      </c>
      <c r="AN55" s="325">
        <v>92664</v>
      </c>
      <c r="AO55" s="326">
        <v>-66.8</v>
      </c>
      <c r="AP55" s="327">
        <v>76413</v>
      </c>
      <c r="AQ55" s="328">
        <v>-20.6</v>
      </c>
      <c r="AR55" s="329">
        <v>-46.2</v>
      </c>
    </row>
    <row r="56" spans="1:44" x14ac:dyDescent="0.15">
      <c r="A56" s="259"/>
      <c r="AK56" s="330"/>
      <c r="AL56" s="331" t="s">
        <v>519</v>
      </c>
      <c r="AM56" s="332">
        <v>933477</v>
      </c>
      <c r="AN56" s="333">
        <v>50287</v>
      </c>
      <c r="AO56" s="334">
        <v>-71.5</v>
      </c>
      <c r="AP56" s="335">
        <v>39658</v>
      </c>
      <c r="AQ56" s="336">
        <v>-28.9</v>
      </c>
      <c r="AR56" s="337">
        <v>-42.6</v>
      </c>
    </row>
    <row r="57" spans="1:44" x14ac:dyDescent="0.15">
      <c r="A57" s="259"/>
      <c r="AK57" s="315" t="s">
        <v>522</v>
      </c>
      <c r="AL57" s="316"/>
      <c r="AM57" s="324">
        <v>1859306</v>
      </c>
      <c r="AN57" s="325">
        <v>102323</v>
      </c>
      <c r="AO57" s="326">
        <v>10.4</v>
      </c>
      <c r="AP57" s="327">
        <v>66481</v>
      </c>
      <c r="AQ57" s="328">
        <v>-13</v>
      </c>
      <c r="AR57" s="329">
        <v>23.4</v>
      </c>
    </row>
    <row r="58" spans="1:44" x14ac:dyDescent="0.15">
      <c r="A58" s="259"/>
      <c r="AK58" s="330"/>
      <c r="AL58" s="331" t="s">
        <v>519</v>
      </c>
      <c r="AM58" s="332">
        <v>903986</v>
      </c>
      <c r="AN58" s="333">
        <v>49749</v>
      </c>
      <c r="AO58" s="334">
        <v>-1.1000000000000001</v>
      </c>
      <c r="AP58" s="335">
        <v>36120</v>
      </c>
      <c r="AQ58" s="336">
        <v>-8.9</v>
      </c>
      <c r="AR58" s="337">
        <v>7.8</v>
      </c>
    </row>
    <row r="59" spans="1:44" x14ac:dyDescent="0.15">
      <c r="A59" s="259"/>
      <c r="AK59" s="315" t="s">
        <v>523</v>
      </c>
      <c r="AL59" s="316"/>
      <c r="AM59" s="324">
        <v>1860970</v>
      </c>
      <c r="AN59" s="325">
        <v>104473</v>
      </c>
      <c r="AO59" s="326">
        <v>2.1</v>
      </c>
      <c r="AP59" s="327">
        <v>67825</v>
      </c>
      <c r="AQ59" s="328">
        <v>2</v>
      </c>
      <c r="AR59" s="329">
        <v>0.1</v>
      </c>
    </row>
    <row r="60" spans="1:44" x14ac:dyDescent="0.15">
      <c r="A60" s="259"/>
      <c r="AK60" s="330"/>
      <c r="AL60" s="331" t="s">
        <v>519</v>
      </c>
      <c r="AM60" s="332">
        <v>920513</v>
      </c>
      <c r="AN60" s="333">
        <v>51676</v>
      </c>
      <c r="AO60" s="334">
        <v>3.9</v>
      </c>
      <c r="AP60" s="335">
        <v>39417</v>
      </c>
      <c r="AQ60" s="336">
        <v>9.1</v>
      </c>
      <c r="AR60" s="337">
        <v>-5.2</v>
      </c>
    </row>
    <row r="61" spans="1:44" x14ac:dyDescent="0.15">
      <c r="A61" s="259"/>
      <c r="AK61" s="315" t="s">
        <v>524</v>
      </c>
      <c r="AL61" s="338"/>
      <c r="AM61" s="324">
        <v>2490017</v>
      </c>
      <c r="AN61" s="325">
        <v>133632</v>
      </c>
      <c r="AO61" s="326">
        <v>32.1</v>
      </c>
      <c r="AP61" s="327">
        <v>71646</v>
      </c>
      <c r="AQ61" s="339">
        <v>12.9</v>
      </c>
      <c r="AR61" s="329">
        <v>19.2</v>
      </c>
    </row>
    <row r="62" spans="1:44" x14ac:dyDescent="0.15">
      <c r="A62" s="259"/>
      <c r="AK62" s="330"/>
      <c r="AL62" s="331" t="s">
        <v>519</v>
      </c>
      <c r="AM62" s="332">
        <v>1390661</v>
      </c>
      <c r="AN62" s="333">
        <v>74505</v>
      </c>
      <c r="AO62" s="334">
        <v>51.5</v>
      </c>
      <c r="AP62" s="335">
        <v>39401</v>
      </c>
      <c r="AQ62" s="336">
        <v>18</v>
      </c>
      <c r="AR62" s="337">
        <v>33.5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svbvzp+/LJ1Rj+vxS8A/cZxLHGoywkRpbMRk/qLjRfiy8MBAjFu8HfMwak5agJlHqKAURqayQFiLKW8lH+rLw==" saltValue="4wwnCzpugvelA/FgFBUv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T3//pR586w8ePI4uvZhg1gK06nrQcNNrVEtYhT3EDcDMrsVlfZ16fBHZ5/HPDCT5O5Y5z9Ip/LPZz8cavhGFsg==" saltValue="nod3SWw7Mws1nF3Dbz6o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ndR1WtgdPgsxouHTD4YWkZz3ttvc9+OGcAZ8IU57I1Fu/EidKpbhJMbPFn4Q+Of7gNytEbGVRoZKmBVuwuhW1w==" saltValue="CkeYLEO1uzf/y7BlUomK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24.09</v>
      </c>
      <c r="G47" s="12">
        <v>25.95</v>
      </c>
      <c r="H47" s="12">
        <v>28.01</v>
      </c>
      <c r="I47" s="12">
        <v>30.12</v>
      </c>
      <c r="J47" s="13">
        <v>30.01</v>
      </c>
    </row>
    <row r="48" spans="2:10" ht="57.75" customHeight="1" x14ac:dyDescent="0.15">
      <c r="B48" s="14"/>
      <c r="C48" s="1128" t="s">
        <v>4</v>
      </c>
      <c r="D48" s="1128"/>
      <c r="E48" s="1129"/>
      <c r="F48" s="15">
        <v>1.35</v>
      </c>
      <c r="G48" s="16">
        <v>1.22</v>
      </c>
      <c r="H48" s="16">
        <v>1.21</v>
      </c>
      <c r="I48" s="16">
        <v>2.4700000000000002</v>
      </c>
      <c r="J48" s="17">
        <v>1.63</v>
      </c>
    </row>
    <row r="49" spans="2:10" ht="57.75" customHeight="1" thickBot="1" x14ac:dyDescent="0.2">
      <c r="B49" s="18"/>
      <c r="C49" s="1130" t="s">
        <v>5</v>
      </c>
      <c r="D49" s="1130"/>
      <c r="E49" s="1131"/>
      <c r="F49" s="19">
        <v>2.56</v>
      </c>
      <c r="G49" s="20">
        <v>2.21</v>
      </c>
      <c r="H49" s="20">
        <v>3.63</v>
      </c>
      <c r="I49" s="20">
        <v>2.5099999999999998</v>
      </c>
      <c r="J49" s="21" t="s">
        <v>531</v>
      </c>
    </row>
    <row r="50" spans="2:10" x14ac:dyDescent="0.15"/>
  </sheetData>
  <sheetProtection algorithmName="SHA-512" hashValue="3f9I91tlEnex5wHGYT5hUmqd7cG7MNiAz3qdE3bHUPWeZCtA4vQTHTNBd+9ZFROTyAculwCeYoThExBXcVO4BA==" saltValue="iqi3ImbtySll2UQPBEx4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532</v>
      </c>
      <c r="D34" s="1136"/>
      <c r="E34" s="1137"/>
      <c r="F34" s="32">
        <v>13.53</v>
      </c>
      <c r="G34" s="33">
        <v>14.45</v>
      </c>
      <c r="H34" s="33">
        <v>14.91</v>
      </c>
      <c r="I34" s="33">
        <v>14.4</v>
      </c>
      <c r="J34" s="34">
        <v>13.98</v>
      </c>
      <c r="K34" s="22"/>
      <c r="L34" s="22"/>
      <c r="M34" s="22"/>
      <c r="N34" s="22"/>
      <c r="O34" s="22"/>
      <c r="P34" s="22"/>
    </row>
    <row r="35" spans="1:16" ht="39" customHeight="1" x14ac:dyDescent="0.15">
      <c r="A35" s="22"/>
      <c r="B35" s="35"/>
      <c r="C35" s="1132" t="s">
        <v>533</v>
      </c>
      <c r="D35" s="1132"/>
      <c r="E35" s="1133"/>
      <c r="F35" s="36">
        <v>3.9</v>
      </c>
      <c r="G35" s="37">
        <v>3.54</v>
      </c>
      <c r="H35" s="37">
        <v>4.7</v>
      </c>
      <c r="I35" s="37">
        <v>6.3</v>
      </c>
      <c r="J35" s="38">
        <v>6.16</v>
      </c>
      <c r="K35" s="22"/>
      <c r="L35" s="22"/>
      <c r="M35" s="22"/>
      <c r="N35" s="22"/>
      <c r="O35" s="22"/>
      <c r="P35" s="22"/>
    </row>
    <row r="36" spans="1:16" ht="39" customHeight="1" x14ac:dyDescent="0.15">
      <c r="A36" s="22"/>
      <c r="B36" s="35"/>
      <c r="C36" s="1132" t="s">
        <v>534</v>
      </c>
      <c r="D36" s="1132"/>
      <c r="E36" s="1133"/>
      <c r="F36" s="36">
        <v>1.35</v>
      </c>
      <c r="G36" s="37">
        <v>1.21</v>
      </c>
      <c r="H36" s="37">
        <v>1.2</v>
      </c>
      <c r="I36" s="37">
        <v>2.4700000000000002</v>
      </c>
      <c r="J36" s="38">
        <v>1.62</v>
      </c>
      <c r="K36" s="22"/>
      <c r="L36" s="22"/>
      <c r="M36" s="22"/>
      <c r="N36" s="22"/>
      <c r="O36" s="22"/>
      <c r="P36" s="22"/>
    </row>
    <row r="37" spans="1:16" ht="39" customHeight="1" x14ac:dyDescent="0.15">
      <c r="A37" s="22"/>
      <c r="B37" s="35"/>
      <c r="C37" s="1132" t="s">
        <v>535</v>
      </c>
      <c r="D37" s="1132"/>
      <c r="E37" s="1133"/>
      <c r="F37" s="36" t="s">
        <v>488</v>
      </c>
      <c r="G37" s="37" t="s">
        <v>488</v>
      </c>
      <c r="H37" s="37" t="s">
        <v>488</v>
      </c>
      <c r="I37" s="37" t="s">
        <v>488</v>
      </c>
      <c r="J37" s="38">
        <v>0.88</v>
      </c>
      <c r="K37" s="22"/>
      <c r="L37" s="22"/>
      <c r="M37" s="22"/>
      <c r="N37" s="22"/>
      <c r="O37" s="22"/>
      <c r="P37" s="22"/>
    </row>
    <row r="38" spans="1:16" ht="39" customHeight="1" x14ac:dyDescent="0.15">
      <c r="A38" s="22"/>
      <c r="B38" s="35"/>
      <c r="C38" s="1132" t="s">
        <v>536</v>
      </c>
      <c r="D38" s="1132"/>
      <c r="E38" s="1133"/>
      <c r="F38" s="36">
        <v>0.61</v>
      </c>
      <c r="G38" s="37">
        <v>0.46</v>
      </c>
      <c r="H38" s="37">
        <v>0.43</v>
      </c>
      <c r="I38" s="37">
        <v>0.3</v>
      </c>
      <c r="J38" s="38">
        <v>0.28000000000000003</v>
      </c>
      <c r="K38" s="22"/>
      <c r="L38" s="22"/>
      <c r="M38" s="22"/>
      <c r="N38" s="22"/>
      <c r="O38" s="22"/>
      <c r="P38" s="22"/>
    </row>
    <row r="39" spans="1:16" ht="39" customHeight="1" x14ac:dyDescent="0.15">
      <c r="A39" s="22"/>
      <c r="B39" s="35"/>
      <c r="C39" s="1132" t="s">
        <v>537</v>
      </c>
      <c r="D39" s="1132"/>
      <c r="E39" s="1133"/>
      <c r="F39" s="36" t="s">
        <v>488</v>
      </c>
      <c r="G39" s="37" t="s">
        <v>488</v>
      </c>
      <c r="H39" s="37" t="s">
        <v>488</v>
      </c>
      <c r="I39" s="37" t="s">
        <v>488</v>
      </c>
      <c r="J39" s="38">
        <v>0.23</v>
      </c>
      <c r="K39" s="22"/>
      <c r="L39" s="22"/>
      <c r="M39" s="22"/>
      <c r="N39" s="22"/>
      <c r="O39" s="22"/>
      <c r="P39" s="22"/>
    </row>
    <row r="40" spans="1:16" ht="39" customHeight="1" x14ac:dyDescent="0.15">
      <c r="A40" s="22"/>
      <c r="B40" s="35"/>
      <c r="C40" s="1132" t="s">
        <v>538</v>
      </c>
      <c r="D40" s="1132"/>
      <c r="E40" s="1133"/>
      <c r="F40" s="36">
        <v>0</v>
      </c>
      <c r="G40" s="37">
        <v>0</v>
      </c>
      <c r="H40" s="37">
        <v>0.01</v>
      </c>
      <c r="I40" s="37">
        <v>0.01</v>
      </c>
      <c r="J40" s="38">
        <v>0.01</v>
      </c>
      <c r="K40" s="22"/>
      <c r="L40" s="22"/>
      <c r="M40" s="22"/>
      <c r="N40" s="22"/>
      <c r="O40" s="22"/>
      <c r="P40" s="22"/>
    </row>
    <row r="41" spans="1:16" ht="39" customHeight="1" x14ac:dyDescent="0.15">
      <c r="A41" s="22"/>
      <c r="B41" s="35"/>
      <c r="C41" s="1132" t="s">
        <v>539</v>
      </c>
      <c r="D41" s="1132"/>
      <c r="E41" s="1133"/>
      <c r="F41" s="36">
        <v>0.01</v>
      </c>
      <c r="G41" s="37">
        <v>0.04</v>
      </c>
      <c r="H41" s="37">
        <v>0.01</v>
      </c>
      <c r="I41" s="37">
        <v>0.01</v>
      </c>
      <c r="J41" s="38">
        <v>0</v>
      </c>
      <c r="K41" s="22"/>
      <c r="L41" s="22"/>
      <c r="M41" s="22"/>
      <c r="N41" s="22"/>
      <c r="O41" s="22"/>
      <c r="P41" s="22"/>
    </row>
    <row r="42" spans="1:16" ht="39" customHeight="1" x14ac:dyDescent="0.15">
      <c r="A42" s="22"/>
      <c r="B42" s="39"/>
      <c r="C42" s="1132" t="s">
        <v>540</v>
      </c>
      <c r="D42" s="1132"/>
      <c r="E42" s="1133"/>
      <c r="F42" s="36" t="s">
        <v>488</v>
      </c>
      <c r="G42" s="37" t="s">
        <v>488</v>
      </c>
      <c r="H42" s="37" t="s">
        <v>488</v>
      </c>
      <c r="I42" s="37" t="s">
        <v>541</v>
      </c>
      <c r="J42" s="38" t="s">
        <v>488</v>
      </c>
      <c r="K42" s="22"/>
      <c r="L42" s="22"/>
      <c r="M42" s="22"/>
      <c r="N42" s="22"/>
      <c r="O42" s="22"/>
      <c r="P42" s="22"/>
    </row>
    <row r="43" spans="1:16" ht="39" customHeight="1" thickBot="1" x14ac:dyDescent="0.2">
      <c r="A43" s="22"/>
      <c r="B43" s="40"/>
      <c r="C43" s="1134" t="s">
        <v>542</v>
      </c>
      <c r="D43" s="1134"/>
      <c r="E43" s="1135"/>
      <c r="F43" s="41">
        <v>7.0000000000000007E-2</v>
      </c>
      <c r="G43" s="42">
        <v>0.03</v>
      </c>
      <c r="H43" s="42">
        <v>0.04</v>
      </c>
      <c r="I43" s="42">
        <v>0.16</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GpNqPTNlCuO3LZuYCu3+7OTfotCNfUCWNCsFfjpEB9XqFyqhxktiJuTgUYP03UWe3ZcagGaKY7mboAIcJ1yyA==" saltValue="5Wjq329wPUq0JJQ4JAgS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995</v>
      </c>
      <c r="L45" s="58">
        <v>897</v>
      </c>
      <c r="M45" s="58">
        <v>983</v>
      </c>
      <c r="N45" s="58">
        <v>1106</v>
      </c>
      <c r="O45" s="59">
        <v>974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548</v>
      </c>
      <c r="L48" s="62">
        <v>521</v>
      </c>
      <c r="M48" s="62">
        <v>507</v>
      </c>
      <c r="N48" s="62">
        <v>551</v>
      </c>
      <c r="O48" s="63">
        <v>535</v>
      </c>
      <c r="P48" s="46"/>
      <c r="Q48" s="46"/>
      <c r="R48" s="46"/>
      <c r="S48" s="46"/>
      <c r="T48" s="46"/>
      <c r="U48" s="46"/>
    </row>
    <row r="49" spans="1:21" ht="30.75" customHeight="1" x14ac:dyDescent="0.15">
      <c r="A49" s="46"/>
      <c r="B49" s="1140"/>
      <c r="C49" s="1141"/>
      <c r="D49" s="60"/>
      <c r="E49" s="1146" t="s">
        <v>14</v>
      </c>
      <c r="F49" s="1146"/>
      <c r="G49" s="1146"/>
      <c r="H49" s="1146"/>
      <c r="I49" s="1146"/>
      <c r="J49" s="1147"/>
      <c r="K49" s="61">
        <v>19</v>
      </c>
      <c r="L49" s="62">
        <v>34</v>
      </c>
      <c r="M49" s="62">
        <v>33</v>
      </c>
      <c r="N49" s="62">
        <v>41</v>
      </c>
      <c r="O49" s="63">
        <v>35</v>
      </c>
      <c r="P49" s="46"/>
      <c r="Q49" s="46"/>
      <c r="R49" s="46"/>
      <c r="S49" s="46"/>
      <c r="T49" s="46"/>
      <c r="U49" s="46"/>
    </row>
    <row r="50" spans="1:21" ht="30.75" customHeight="1" x14ac:dyDescent="0.15">
      <c r="A50" s="46"/>
      <c r="B50" s="1140"/>
      <c r="C50" s="1141"/>
      <c r="D50" s="60"/>
      <c r="E50" s="1146" t="s">
        <v>15</v>
      </c>
      <c r="F50" s="1146"/>
      <c r="G50" s="1146"/>
      <c r="H50" s="1146"/>
      <c r="I50" s="1146"/>
      <c r="J50" s="1147"/>
      <c r="K50" s="61">
        <v>100</v>
      </c>
      <c r="L50" s="62">
        <v>54</v>
      </c>
      <c r="M50" s="62">
        <v>52</v>
      </c>
      <c r="N50" s="62">
        <v>52</v>
      </c>
      <c r="O50" s="63">
        <v>52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488</v>
      </c>
      <c r="L51" s="62" t="s">
        <v>488</v>
      </c>
      <c r="M51" s="62" t="s">
        <v>488</v>
      </c>
      <c r="N51" s="62" t="s">
        <v>488</v>
      </c>
      <c r="O51" s="63" t="s">
        <v>488</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1245</v>
      </c>
      <c r="L52" s="62">
        <v>1163</v>
      </c>
      <c r="M52" s="62">
        <v>1206</v>
      </c>
      <c r="N52" s="62">
        <v>1203</v>
      </c>
      <c r="O52" s="63">
        <v>1179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417</v>
      </c>
      <c r="L53" s="67">
        <v>343</v>
      </c>
      <c r="M53" s="67">
        <v>369</v>
      </c>
      <c r="N53" s="67">
        <v>547</v>
      </c>
      <c r="O53" s="68">
        <v>417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sOj/gOXzPqd7bNy6eF4HQGGg/t7lJ6py8oHNlR3RkDi9tVh9966OmbkeQPhLa37CkxaumXC4fDqqW8/ewggbQ==" saltValue="qfDVdFiBRmLvjlIpoyn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69" t="s">
        <v>30</v>
      </c>
      <c r="C41" s="1170"/>
      <c r="D41" s="103"/>
      <c r="E41" s="1175" t="s">
        <v>31</v>
      </c>
      <c r="F41" s="1175"/>
      <c r="G41" s="1175"/>
      <c r="H41" s="1176"/>
      <c r="I41" s="342">
        <v>9106</v>
      </c>
      <c r="J41" s="343">
        <v>11042</v>
      </c>
      <c r="K41" s="343">
        <v>10974</v>
      </c>
      <c r="L41" s="343">
        <v>10634</v>
      </c>
      <c r="M41" s="344">
        <v>10335</v>
      </c>
    </row>
    <row r="42" spans="2:13" ht="27.75" customHeight="1" x14ac:dyDescent="0.15">
      <c r="B42" s="1171"/>
      <c r="C42" s="1172"/>
      <c r="D42" s="104"/>
      <c r="E42" s="1177" t="s">
        <v>32</v>
      </c>
      <c r="F42" s="1177"/>
      <c r="G42" s="1177"/>
      <c r="H42" s="1178"/>
      <c r="I42" s="345">
        <v>81</v>
      </c>
      <c r="J42" s="346">
        <v>20</v>
      </c>
      <c r="K42" s="346">
        <v>16</v>
      </c>
      <c r="L42" s="346">
        <v>11</v>
      </c>
      <c r="M42" s="347">
        <v>7</v>
      </c>
    </row>
    <row r="43" spans="2:13" ht="27.75" customHeight="1" x14ac:dyDescent="0.15">
      <c r="B43" s="1171"/>
      <c r="C43" s="1172"/>
      <c r="D43" s="104"/>
      <c r="E43" s="1177" t="s">
        <v>33</v>
      </c>
      <c r="F43" s="1177"/>
      <c r="G43" s="1177"/>
      <c r="H43" s="1178"/>
      <c r="I43" s="345">
        <v>4705</v>
      </c>
      <c r="J43" s="346">
        <v>4234</v>
      </c>
      <c r="K43" s="346">
        <v>3967</v>
      </c>
      <c r="L43" s="346">
        <v>3723</v>
      </c>
      <c r="M43" s="347">
        <v>3605</v>
      </c>
    </row>
    <row r="44" spans="2:13" ht="27.75" customHeight="1" x14ac:dyDescent="0.15">
      <c r="B44" s="1171"/>
      <c r="C44" s="1172"/>
      <c r="D44" s="104"/>
      <c r="E44" s="1177" t="s">
        <v>34</v>
      </c>
      <c r="F44" s="1177"/>
      <c r="G44" s="1177"/>
      <c r="H44" s="1178"/>
      <c r="I44" s="345">
        <v>321</v>
      </c>
      <c r="J44" s="346">
        <v>1303</v>
      </c>
      <c r="K44" s="346">
        <v>1344</v>
      </c>
      <c r="L44" s="346">
        <v>1312</v>
      </c>
      <c r="M44" s="347">
        <v>1278</v>
      </c>
    </row>
    <row r="45" spans="2:13" ht="27.75" customHeight="1" x14ac:dyDescent="0.15">
      <c r="B45" s="1171"/>
      <c r="C45" s="1172"/>
      <c r="D45" s="104"/>
      <c r="E45" s="1177" t="s">
        <v>35</v>
      </c>
      <c r="F45" s="1177"/>
      <c r="G45" s="1177"/>
      <c r="H45" s="1178"/>
      <c r="I45" s="345">
        <v>792</v>
      </c>
      <c r="J45" s="346">
        <v>832</v>
      </c>
      <c r="K45" s="346">
        <v>748</v>
      </c>
      <c r="L45" s="346">
        <v>611</v>
      </c>
      <c r="M45" s="347">
        <v>615</v>
      </c>
    </row>
    <row r="46" spans="2:13" ht="27.75" customHeight="1" x14ac:dyDescent="0.15">
      <c r="B46" s="1171"/>
      <c r="C46" s="1172"/>
      <c r="D46" s="105"/>
      <c r="E46" s="1177" t="s">
        <v>36</v>
      </c>
      <c r="F46" s="1177"/>
      <c r="G46" s="1177"/>
      <c r="H46" s="1178"/>
      <c r="I46" s="345" t="s">
        <v>488</v>
      </c>
      <c r="J46" s="346" t="s">
        <v>488</v>
      </c>
      <c r="K46" s="346" t="s">
        <v>488</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5718</v>
      </c>
      <c r="J50" s="346">
        <v>5694</v>
      </c>
      <c r="K50" s="346">
        <v>6341</v>
      </c>
      <c r="L50" s="346">
        <v>6681</v>
      </c>
      <c r="M50" s="347">
        <v>6833</v>
      </c>
    </row>
    <row r="51" spans="2:13" ht="27.75" customHeight="1" x14ac:dyDescent="0.15">
      <c r="B51" s="1171"/>
      <c r="C51" s="1172"/>
      <c r="D51" s="104"/>
      <c r="E51" s="1177" t="s">
        <v>42</v>
      </c>
      <c r="F51" s="1177"/>
      <c r="G51" s="1177"/>
      <c r="H51" s="1178"/>
      <c r="I51" s="345">
        <v>1542</v>
      </c>
      <c r="J51" s="346">
        <v>1417</v>
      </c>
      <c r="K51" s="346">
        <v>1325</v>
      </c>
      <c r="L51" s="346">
        <v>1291</v>
      </c>
      <c r="M51" s="347">
        <v>1162</v>
      </c>
    </row>
    <row r="52" spans="2:13" ht="27.75" customHeight="1" x14ac:dyDescent="0.15">
      <c r="B52" s="1173"/>
      <c r="C52" s="1174"/>
      <c r="D52" s="104"/>
      <c r="E52" s="1177" t="s">
        <v>43</v>
      </c>
      <c r="F52" s="1177"/>
      <c r="G52" s="1177"/>
      <c r="H52" s="1178"/>
      <c r="I52" s="345">
        <v>10366</v>
      </c>
      <c r="J52" s="346">
        <v>11702</v>
      </c>
      <c r="K52" s="346">
        <v>11555</v>
      </c>
      <c r="L52" s="346">
        <v>11041</v>
      </c>
      <c r="M52" s="347">
        <v>10748</v>
      </c>
    </row>
    <row r="53" spans="2:13" ht="27.75" customHeight="1" thickBot="1" x14ac:dyDescent="0.2">
      <c r="B53" s="1184" t="s">
        <v>19</v>
      </c>
      <c r="C53" s="1185"/>
      <c r="D53" s="108"/>
      <c r="E53" s="1186" t="s">
        <v>44</v>
      </c>
      <c r="F53" s="1186"/>
      <c r="G53" s="1186"/>
      <c r="H53" s="1187"/>
      <c r="I53" s="348">
        <v>-2621</v>
      </c>
      <c r="J53" s="349">
        <v>-1381</v>
      </c>
      <c r="K53" s="349">
        <v>-2171</v>
      </c>
      <c r="L53" s="349">
        <v>-2721</v>
      </c>
      <c r="M53" s="350">
        <v>-2902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flgFSKwz9b1Xe/AWWVI2F9laYgM3udyef3lWWyR29C+XG0cp1U/a191VzkbohtrChhw+0U889uPG7JBI0KMEFg==" saltValue="vy9kvFcgA3KwPGuBBkOc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2034</v>
      </c>
      <c r="G55" s="120">
        <v>2125</v>
      </c>
      <c r="H55" s="121">
        <v>2127</v>
      </c>
    </row>
    <row r="56" spans="2:8" ht="52.5" customHeight="1" x14ac:dyDescent="0.15">
      <c r="B56" s="122"/>
      <c r="C56" s="1198" t="s">
        <v>47</v>
      </c>
      <c r="D56" s="1198"/>
      <c r="E56" s="1199"/>
      <c r="F56" s="123">
        <v>946</v>
      </c>
      <c r="G56" s="123">
        <v>1124</v>
      </c>
      <c r="H56" s="124">
        <v>1291</v>
      </c>
    </row>
    <row r="57" spans="2:8" ht="53.25" customHeight="1" x14ac:dyDescent="0.15">
      <c r="B57" s="122"/>
      <c r="C57" s="1200" t="s">
        <v>48</v>
      </c>
      <c r="D57" s="1200"/>
      <c r="E57" s="1201"/>
      <c r="F57" s="125">
        <v>3025</v>
      </c>
      <c r="G57" s="125">
        <v>3066</v>
      </c>
      <c r="H57" s="126">
        <v>3077</v>
      </c>
    </row>
    <row r="58" spans="2:8" ht="45.75" customHeight="1" x14ac:dyDescent="0.15">
      <c r="B58" s="127"/>
      <c r="C58" s="1188" t="s">
        <v>552</v>
      </c>
      <c r="D58" s="1189"/>
      <c r="E58" s="1190"/>
      <c r="F58" s="128">
        <v>1928</v>
      </c>
      <c r="G58" s="128">
        <v>1978</v>
      </c>
      <c r="H58" s="129">
        <v>1824</v>
      </c>
    </row>
    <row r="59" spans="2:8" ht="45.75" customHeight="1" x14ac:dyDescent="0.15">
      <c r="B59" s="127"/>
      <c r="C59" s="1188" t="s">
        <v>553</v>
      </c>
      <c r="D59" s="1189"/>
      <c r="E59" s="1190"/>
      <c r="F59" s="128">
        <v>209</v>
      </c>
      <c r="G59" s="128">
        <v>244</v>
      </c>
      <c r="H59" s="129">
        <v>414</v>
      </c>
    </row>
    <row r="60" spans="2:8" ht="45.75" customHeight="1" x14ac:dyDescent="0.15">
      <c r="B60" s="127"/>
      <c r="C60" s="1188" t="s">
        <v>554</v>
      </c>
      <c r="D60" s="1189"/>
      <c r="E60" s="1190"/>
      <c r="F60" s="128">
        <v>188</v>
      </c>
      <c r="G60" s="128">
        <v>323</v>
      </c>
      <c r="H60" s="129">
        <v>340</v>
      </c>
    </row>
    <row r="61" spans="2:8" ht="45.75" customHeight="1" x14ac:dyDescent="0.15">
      <c r="B61" s="127"/>
      <c r="C61" s="1188" t="s">
        <v>555</v>
      </c>
      <c r="D61" s="1189"/>
      <c r="E61" s="1190"/>
      <c r="F61" s="128">
        <v>313</v>
      </c>
      <c r="G61" s="128">
        <v>303</v>
      </c>
      <c r="H61" s="129">
        <v>292</v>
      </c>
    </row>
    <row r="62" spans="2:8" ht="45.75" customHeight="1" thickBot="1" x14ac:dyDescent="0.2">
      <c r="B62" s="130"/>
      <c r="C62" s="1191" t="s">
        <v>556</v>
      </c>
      <c r="D62" s="1192"/>
      <c r="E62" s="1193"/>
      <c r="F62" s="131">
        <v>39</v>
      </c>
      <c r="G62" s="131">
        <v>78</v>
      </c>
      <c r="H62" s="132">
        <v>72</v>
      </c>
    </row>
    <row r="63" spans="2:8" ht="52.5" customHeight="1" thickBot="1" x14ac:dyDescent="0.2">
      <c r="B63" s="133"/>
      <c r="C63" s="1194" t="s">
        <v>49</v>
      </c>
      <c r="D63" s="1194"/>
      <c r="E63" s="1195"/>
      <c r="F63" s="134">
        <v>6005</v>
      </c>
      <c r="G63" s="134">
        <v>6316</v>
      </c>
      <c r="H63" s="135">
        <v>6495</v>
      </c>
    </row>
    <row r="64" spans="2:8" x14ac:dyDescent="0.15"/>
  </sheetData>
  <sheetProtection algorithmName="SHA-512" hashValue="GTKvmrWxnLkGJOZ0Ju6B2OztfVT2oWoJp4ddIQSOKml8+h91xPx/BQfToYoXEgdWqKTGWMBN0r94g727RrAL1Q==" saltValue="YT2q9qRYKApdCKQykb/Y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89650</v>
      </c>
      <c r="E3" s="154"/>
      <c r="F3" s="155">
        <v>51264</v>
      </c>
      <c r="G3" s="156"/>
      <c r="H3" s="157"/>
    </row>
    <row r="4" spans="1:8" x14ac:dyDescent="0.15">
      <c r="A4" s="158"/>
      <c r="B4" s="159"/>
      <c r="C4" s="160"/>
      <c r="D4" s="161">
        <v>44373</v>
      </c>
      <c r="E4" s="162"/>
      <c r="F4" s="163">
        <v>26040</v>
      </c>
      <c r="G4" s="164"/>
      <c r="H4" s="165"/>
    </row>
    <row r="5" spans="1:8" x14ac:dyDescent="0.15">
      <c r="A5" s="146" t="s">
        <v>520</v>
      </c>
      <c r="B5" s="151"/>
      <c r="C5" s="152"/>
      <c r="D5" s="153">
        <v>279048</v>
      </c>
      <c r="E5" s="154"/>
      <c r="F5" s="155">
        <v>96248</v>
      </c>
      <c r="G5" s="156"/>
      <c r="H5" s="157"/>
    </row>
    <row r="6" spans="1:8" x14ac:dyDescent="0.15">
      <c r="A6" s="158"/>
      <c r="B6" s="159"/>
      <c r="C6" s="160"/>
      <c r="D6" s="161">
        <v>176438</v>
      </c>
      <c r="E6" s="162"/>
      <c r="F6" s="163">
        <v>55768</v>
      </c>
      <c r="G6" s="164"/>
      <c r="H6" s="165"/>
    </row>
    <row r="7" spans="1:8" x14ac:dyDescent="0.15">
      <c r="A7" s="146" t="s">
        <v>521</v>
      </c>
      <c r="B7" s="151"/>
      <c r="C7" s="152"/>
      <c r="D7" s="153">
        <v>92664</v>
      </c>
      <c r="E7" s="154"/>
      <c r="F7" s="155">
        <v>76413</v>
      </c>
      <c r="G7" s="156"/>
      <c r="H7" s="157"/>
    </row>
    <row r="8" spans="1:8" x14ac:dyDescent="0.15">
      <c r="A8" s="158"/>
      <c r="B8" s="159"/>
      <c r="C8" s="160"/>
      <c r="D8" s="161">
        <v>50287</v>
      </c>
      <c r="E8" s="162"/>
      <c r="F8" s="163">
        <v>39658</v>
      </c>
      <c r="G8" s="164"/>
      <c r="H8" s="165"/>
    </row>
    <row r="9" spans="1:8" x14ac:dyDescent="0.15">
      <c r="A9" s="146" t="s">
        <v>522</v>
      </c>
      <c r="B9" s="151"/>
      <c r="C9" s="152"/>
      <c r="D9" s="153">
        <v>102323</v>
      </c>
      <c r="E9" s="154"/>
      <c r="F9" s="155">
        <v>66481</v>
      </c>
      <c r="G9" s="156"/>
      <c r="H9" s="157"/>
    </row>
    <row r="10" spans="1:8" x14ac:dyDescent="0.15">
      <c r="A10" s="158"/>
      <c r="B10" s="159"/>
      <c r="C10" s="160"/>
      <c r="D10" s="161">
        <v>49749</v>
      </c>
      <c r="E10" s="162"/>
      <c r="F10" s="163">
        <v>36120</v>
      </c>
      <c r="G10" s="164"/>
      <c r="H10" s="165"/>
    </row>
    <row r="11" spans="1:8" x14ac:dyDescent="0.15">
      <c r="A11" s="146" t="s">
        <v>523</v>
      </c>
      <c r="B11" s="151"/>
      <c r="C11" s="152"/>
      <c r="D11" s="153">
        <v>104473</v>
      </c>
      <c r="E11" s="154"/>
      <c r="F11" s="155">
        <v>67825</v>
      </c>
      <c r="G11" s="156"/>
      <c r="H11" s="157"/>
    </row>
    <row r="12" spans="1:8" x14ac:dyDescent="0.15">
      <c r="A12" s="158"/>
      <c r="B12" s="159"/>
      <c r="C12" s="166"/>
      <c r="D12" s="161">
        <v>51676</v>
      </c>
      <c r="E12" s="162"/>
      <c r="F12" s="163">
        <v>39417</v>
      </c>
      <c r="G12" s="164"/>
      <c r="H12" s="165"/>
    </row>
    <row r="13" spans="1:8" x14ac:dyDescent="0.15">
      <c r="A13" s="146"/>
      <c r="B13" s="151"/>
      <c r="C13" s="152"/>
      <c r="D13" s="153">
        <v>133632</v>
      </c>
      <c r="E13" s="154"/>
      <c r="F13" s="155">
        <v>71646</v>
      </c>
      <c r="G13" s="167"/>
      <c r="H13" s="157"/>
    </row>
    <row r="14" spans="1:8" x14ac:dyDescent="0.15">
      <c r="A14" s="158"/>
      <c r="B14" s="159"/>
      <c r="C14" s="160"/>
      <c r="D14" s="161">
        <v>74505</v>
      </c>
      <c r="E14" s="162"/>
      <c r="F14" s="163">
        <v>39401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1.35</v>
      </c>
      <c r="C19" s="168">
        <f>ROUND(VALUE(SUBSTITUTE(実質収支比率等に係る経年分析!G$48,"▲","-")),2)</f>
        <v>1.22</v>
      </c>
      <c r="D19" s="168">
        <f>ROUND(VALUE(SUBSTITUTE(実質収支比率等に係る経年分析!H$48,"▲","-")),2)</f>
        <v>1.21</v>
      </c>
      <c r="E19" s="168">
        <f>ROUND(VALUE(SUBSTITUTE(実質収支比率等に係る経年分析!I$48,"▲","-")),2)</f>
        <v>2.4700000000000002</v>
      </c>
      <c r="F19" s="168">
        <f>ROUND(VALUE(SUBSTITUTE(実質収支比率等に係る経年分析!J$48,"▲","-")),2)</f>
        <v>1.63</v>
      </c>
    </row>
    <row r="20" spans="1:11" x14ac:dyDescent="0.15">
      <c r="A20" s="168" t="s">
        <v>53</v>
      </c>
      <c r="B20" s="168">
        <f>ROUND(VALUE(SUBSTITUTE(実質収支比率等に係る経年分析!F$47,"▲","-")),2)</f>
        <v>24.09</v>
      </c>
      <c r="C20" s="168">
        <f>ROUND(VALUE(SUBSTITUTE(実質収支比率等に係る経年分析!G$47,"▲","-")),2)</f>
        <v>25.95</v>
      </c>
      <c r="D20" s="168">
        <f>ROUND(VALUE(SUBSTITUTE(実質収支比率等に係る経年分析!H$47,"▲","-")),2)</f>
        <v>28.01</v>
      </c>
      <c r="E20" s="168">
        <f>ROUND(VALUE(SUBSTITUTE(実質収支比率等に係る経年分析!I$47,"▲","-")),2)</f>
        <v>30.12</v>
      </c>
      <c r="F20" s="168">
        <f>ROUND(VALUE(SUBSTITUTE(実質収支比率等に係る経年分析!J$47,"▲","-")),2)</f>
        <v>30.01</v>
      </c>
    </row>
    <row r="21" spans="1:11" x14ac:dyDescent="0.15">
      <c r="A21" s="168" t="s">
        <v>54</v>
      </c>
      <c r="B21" s="168">
        <f>IF(ISNUMBER(VALUE(SUBSTITUTE(実質収支比率等に係る経年分析!F$49,"▲","-"))),ROUND(VALUE(SUBSTITUTE(実質収支比率等に係る経年分析!F$49,"▲","-")),2),NA())</f>
        <v>2.56</v>
      </c>
      <c r="C21" s="168">
        <f>IF(ISNUMBER(VALUE(SUBSTITUTE(実質収支比率等に係る経年分析!G$49,"▲","-"))),ROUND(VALUE(SUBSTITUTE(実質収支比率等に係る経年分析!G$49,"▲","-")),2),NA())</f>
        <v>2.21</v>
      </c>
      <c r="D21" s="168">
        <f>IF(ISNUMBER(VALUE(SUBSTITUTE(実質収支比率等に係る経年分析!H$49,"▲","-"))),ROUND(VALUE(SUBSTITUTE(実質収支比率等に係る経年分析!H$49,"▲","-")),2),NA())</f>
        <v>3.63</v>
      </c>
      <c r="E21" s="168">
        <f>IF(ISNUMBER(VALUE(SUBSTITUTE(実質収支比率等に係る経年分析!I$49,"▲","-"))),ROUND(VALUE(SUBSTITUTE(実質収支比率等に係る経年分析!I$49,"▲","-")),2),NA())</f>
        <v>2.5099999999999998</v>
      </c>
      <c r="F21" s="168">
        <f>IF(ISNUMBER(VALUE(SUBSTITUTE(実質収支比率等に係る経年分析!J$49,"▲","-"))),ROUND(VALUE(SUBSTITUTE(実質収支比率等に係る経年分析!J$49,"▲","-")),2),NA())</f>
        <v>-0.8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0.16</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f>IF(ROUND(VALUE(SUBSTITUTE(連結実質赤字比率に係る赤字・黒字の構成分析!I$42,"▲", "-")), 2) &lt; 0, ABS(ROUND(VALUE(SUBSTITUTE(連結実質赤字比率に係る赤字・黒字の構成分析!I$42,"▲", "-")), 2)), NA())</f>
        <v>0.08</v>
      </c>
      <c r="I28" s="169" t="e">
        <f>IF(ROUND(VALUE(SUBSTITUTE(連結実質赤字比率に係る赤字・黒字の構成分析!I$42,"▲", "-")), 2) &gt;= 0, ABS(ROUND(VALUE(SUBSTITUTE(連結実質赤字比率に係る赤字・黒字の構成分析!I$42,"▲", "-")), 2)), NA())</f>
        <v>#N/A</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個別排水処理事業会計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0.23</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15">
      <c r="A33" s="169" t="str">
        <f>IF(連結実質赤字比率に係る赤字・黒字の構成分析!C$37="",NA(),連結実質赤字比率に係る赤字・黒字の構成分析!C$37)</f>
        <v>公共下水道事業会計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2.4700000000000002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1.62</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13.53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14.45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13.98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1245</v>
      </c>
      <c r="E42" s="170"/>
      <c r="F42" s="170"/>
      <c r="G42" s="170">
        <f>'実質公債費比率（分子）の構造'!L$52</f>
        <v>1163</v>
      </c>
      <c r="H42" s="170"/>
      <c r="I42" s="170"/>
      <c r="J42" s="170">
        <f>'実質公債費比率（分子）の構造'!M$52</f>
        <v>1206</v>
      </c>
      <c r="K42" s="170"/>
      <c r="L42" s="170"/>
      <c r="M42" s="170">
        <f>'実質公債費比率（分子）の構造'!N$52</f>
        <v>1203</v>
      </c>
      <c r="N42" s="170"/>
      <c r="O42" s="170"/>
      <c r="P42" s="170">
        <f>'実質公債費比率（分子）の構造'!O$52</f>
        <v>1179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100</v>
      </c>
      <c r="C44" s="170"/>
      <c r="D44" s="170"/>
      <c r="E44" s="170">
        <f>'実質公債費比率（分子）の構造'!L$50</f>
        <v>54</v>
      </c>
      <c r="F44" s="170"/>
      <c r="G44" s="170"/>
      <c r="H44" s="170">
        <f>'実質公債費比率（分子）の構造'!M$50</f>
        <v>52</v>
      </c>
      <c r="I44" s="170"/>
      <c r="J44" s="170"/>
      <c r="K44" s="170">
        <f>'実質公債費比率（分子）の構造'!N$50</f>
        <v>52</v>
      </c>
      <c r="L44" s="170"/>
      <c r="M44" s="170"/>
      <c r="N44" s="170">
        <f>'実質公債費比率（分子）の構造'!O$50</f>
        <v>52</v>
      </c>
      <c r="O44" s="170"/>
      <c r="P44" s="170"/>
    </row>
    <row r="45" spans="1:16" x14ac:dyDescent="0.15">
      <c r="A45" s="170" t="s">
        <v>63</v>
      </c>
      <c r="B45" s="170">
        <f>'実質公債費比率（分子）の構造'!K$49</f>
        <v>19</v>
      </c>
      <c r="C45" s="170"/>
      <c r="D45" s="170"/>
      <c r="E45" s="170">
        <f>'実質公債費比率（分子）の構造'!L$49</f>
        <v>34</v>
      </c>
      <c r="F45" s="170"/>
      <c r="G45" s="170"/>
      <c r="H45" s="170">
        <f>'実質公債費比率（分子）の構造'!M$49</f>
        <v>33</v>
      </c>
      <c r="I45" s="170"/>
      <c r="J45" s="170"/>
      <c r="K45" s="170">
        <f>'実質公債費比率（分子）の構造'!N$49</f>
        <v>41</v>
      </c>
      <c r="L45" s="170"/>
      <c r="M45" s="170"/>
      <c r="N45" s="170">
        <f>'実質公債費比率（分子）の構造'!O$49</f>
        <v>35</v>
      </c>
      <c r="O45" s="170"/>
      <c r="P45" s="170"/>
    </row>
    <row r="46" spans="1:16" x14ac:dyDescent="0.15">
      <c r="A46" s="170" t="s">
        <v>64</v>
      </c>
      <c r="B46" s="170">
        <f>'実質公債費比率（分子）の構造'!K$48</f>
        <v>548</v>
      </c>
      <c r="C46" s="170"/>
      <c r="D46" s="170"/>
      <c r="E46" s="170">
        <f>'実質公債費比率（分子）の構造'!L$48</f>
        <v>521</v>
      </c>
      <c r="F46" s="170"/>
      <c r="G46" s="170"/>
      <c r="H46" s="170">
        <f>'実質公債費比率（分子）の構造'!M$48</f>
        <v>507</v>
      </c>
      <c r="I46" s="170"/>
      <c r="J46" s="170"/>
      <c r="K46" s="170">
        <f>'実質公債費比率（分子）の構造'!N$48</f>
        <v>551</v>
      </c>
      <c r="L46" s="170"/>
      <c r="M46" s="170"/>
      <c r="N46" s="170">
        <f>'実質公債費比率（分子）の構造'!O$48</f>
        <v>535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995</v>
      </c>
      <c r="C49" s="170"/>
      <c r="D49" s="170"/>
      <c r="E49" s="170">
        <f>'実質公債費比率（分子）の構造'!L$45</f>
        <v>897</v>
      </c>
      <c r="F49" s="170"/>
      <c r="G49" s="170"/>
      <c r="H49" s="170">
        <f>'実質公債費比率（分子）の構造'!M$45</f>
        <v>983</v>
      </c>
      <c r="I49" s="170"/>
      <c r="J49" s="170"/>
      <c r="K49" s="170">
        <f>'実質公債費比率（分子）の構造'!N$45</f>
        <v>1106</v>
      </c>
      <c r="L49" s="170"/>
      <c r="M49" s="170"/>
      <c r="N49" s="170">
        <f>'実質公債費比率（分子）の構造'!O$45</f>
        <v>974</v>
      </c>
      <c r="O49" s="170"/>
      <c r="P49" s="170"/>
    </row>
    <row r="50" spans="1:16" x14ac:dyDescent="0.15">
      <c r="A50" s="170" t="s">
        <v>67</v>
      </c>
      <c r="B50" s="170" t="e">
        <f>NA()</f>
        <v>#N/A</v>
      </c>
      <c r="C50" s="170">
        <f>IF(ISNUMBER('実質公債費比率（分子）の構造'!K$53),'実質公債費比率（分子）の構造'!K$53,NA())</f>
        <v>417</v>
      </c>
      <c r="D50" s="170" t="e">
        <f>NA()</f>
        <v>#N/A</v>
      </c>
      <c r="E50" s="170" t="e">
        <f>NA()</f>
        <v>#N/A</v>
      </c>
      <c r="F50" s="170">
        <f>IF(ISNUMBER('実質公債費比率（分子）の構造'!L$53),'実質公債費比率（分子）の構造'!L$53,NA())</f>
        <v>343</v>
      </c>
      <c r="G50" s="170" t="e">
        <f>NA()</f>
        <v>#N/A</v>
      </c>
      <c r="H50" s="170" t="e">
        <f>NA()</f>
        <v>#N/A</v>
      </c>
      <c r="I50" s="170">
        <f>IF(ISNUMBER('実質公債費比率（分子）の構造'!M$53),'実質公債費比率（分子）の構造'!M$53,NA())</f>
        <v>369</v>
      </c>
      <c r="J50" s="170" t="e">
        <f>NA()</f>
        <v>#N/A</v>
      </c>
      <c r="K50" s="170" t="e">
        <f>NA()</f>
        <v>#N/A</v>
      </c>
      <c r="L50" s="170">
        <f>IF(ISNUMBER('実質公債費比率（分子）の構造'!N$53),'実質公債費比率（分子）の構造'!N$53,NA())</f>
        <v>547</v>
      </c>
      <c r="M50" s="170" t="e">
        <f>NA()</f>
        <v>#N/A</v>
      </c>
      <c r="N50" s="170" t="e">
        <f>NA()</f>
        <v>#N/A</v>
      </c>
      <c r="O50" s="170">
        <f>IF(ISNUMBER('実質公債費比率（分子）の構造'!O$53),'実質公債費比率（分子）の構造'!O$53,NA())</f>
        <v>417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10366</v>
      </c>
      <c r="E56" s="169"/>
      <c r="F56" s="169"/>
      <c r="G56" s="169">
        <f>'将来負担比率（分子）の構造'!J$52</f>
        <v>11702</v>
      </c>
      <c r="H56" s="169"/>
      <c r="I56" s="169"/>
      <c r="J56" s="169">
        <f>'将来負担比率（分子）の構造'!K$52</f>
        <v>11555</v>
      </c>
      <c r="K56" s="169"/>
      <c r="L56" s="169"/>
      <c r="M56" s="169">
        <f>'将来負担比率（分子）の構造'!L$52</f>
        <v>11041</v>
      </c>
      <c r="N56" s="169"/>
      <c r="O56" s="169"/>
      <c r="P56" s="169">
        <f>'将来負担比率（分子）の構造'!M$52</f>
        <v>10748</v>
      </c>
    </row>
    <row r="57" spans="1:16" x14ac:dyDescent="0.15">
      <c r="A57" s="169" t="s">
        <v>42</v>
      </c>
      <c r="B57" s="169"/>
      <c r="C57" s="169"/>
      <c r="D57" s="169">
        <f>'将来負担比率（分子）の構造'!I$51</f>
        <v>1542</v>
      </c>
      <c r="E57" s="169"/>
      <c r="F57" s="169"/>
      <c r="G57" s="169">
        <f>'将来負担比率（分子）の構造'!J$51</f>
        <v>1417</v>
      </c>
      <c r="H57" s="169"/>
      <c r="I57" s="169"/>
      <c r="J57" s="169">
        <f>'将来負担比率（分子）の構造'!K$51</f>
        <v>1325</v>
      </c>
      <c r="K57" s="169"/>
      <c r="L57" s="169"/>
      <c r="M57" s="169">
        <f>'将来負担比率（分子）の構造'!L$51</f>
        <v>1291</v>
      </c>
      <c r="N57" s="169"/>
      <c r="O57" s="169"/>
      <c r="P57" s="169">
        <f>'将来負担比率（分子）の構造'!M$51</f>
        <v>1162</v>
      </c>
    </row>
    <row r="58" spans="1:16" x14ac:dyDescent="0.15">
      <c r="A58" s="169" t="s">
        <v>41</v>
      </c>
      <c r="B58" s="169"/>
      <c r="C58" s="169"/>
      <c r="D58" s="169">
        <f>'将来負担比率（分子）の構造'!I$50</f>
        <v>5718</v>
      </c>
      <c r="E58" s="169"/>
      <c r="F58" s="169"/>
      <c r="G58" s="169">
        <f>'将来負担比率（分子）の構造'!J$50</f>
        <v>5694</v>
      </c>
      <c r="H58" s="169"/>
      <c r="I58" s="169"/>
      <c r="J58" s="169">
        <f>'将来負担比率（分子）の構造'!K$50</f>
        <v>6341</v>
      </c>
      <c r="K58" s="169"/>
      <c r="L58" s="169"/>
      <c r="M58" s="169">
        <f>'将来負担比率（分子）の構造'!L$50</f>
        <v>6681</v>
      </c>
      <c r="N58" s="169"/>
      <c r="O58" s="169"/>
      <c r="P58" s="169">
        <f>'将来負担比率（分子）の構造'!M$50</f>
        <v>6833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792</v>
      </c>
      <c r="C62" s="169"/>
      <c r="D62" s="169"/>
      <c r="E62" s="169">
        <f>'将来負担比率（分子）の構造'!J$45</f>
        <v>832</v>
      </c>
      <c r="F62" s="169"/>
      <c r="G62" s="169"/>
      <c r="H62" s="169">
        <f>'将来負担比率（分子）の構造'!K$45</f>
        <v>748</v>
      </c>
      <c r="I62" s="169"/>
      <c r="J62" s="169"/>
      <c r="K62" s="169">
        <f>'将来負担比率（分子）の構造'!L$45</f>
        <v>611</v>
      </c>
      <c r="L62" s="169"/>
      <c r="M62" s="169"/>
      <c r="N62" s="169">
        <f>'将来負担比率（分子）の構造'!M$45</f>
        <v>615</v>
      </c>
      <c r="O62" s="169"/>
      <c r="P62" s="169"/>
    </row>
    <row r="63" spans="1:16" x14ac:dyDescent="0.15">
      <c r="A63" s="169" t="s">
        <v>34</v>
      </c>
      <c r="B63" s="169">
        <f>'将来負担比率（分子）の構造'!I$44</f>
        <v>321</v>
      </c>
      <c r="C63" s="169"/>
      <c r="D63" s="169"/>
      <c r="E63" s="169">
        <f>'将来負担比率（分子）の構造'!J$44</f>
        <v>1303</v>
      </c>
      <c r="F63" s="169"/>
      <c r="G63" s="169"/>
      <c r="H63" s="169">
        <f>'将来負担比率（分子）の構造'!K$44</f>
        <v>1344</v>
      </c>
      <c r="I63" s="169"/>
      <c r="J63" s="169"/>
      <c r="K63" s="169">
        <f>'将来負担比率（分子）の構造'!L$44</f>
        <v>1312</v>
      </c>
      <c r="L63" s="169"/>
      <c r="M63" s="169"/>
      <c r="N63" s="169">
        <f>'将来負担比率（分子）の構造'!M$44</f>
        <v>1278</v>
      </c>
      <c r="O63" s="169"/>
      <c r="P63" s="169"/>
    </row>
    <row r="64" spans="1:16" x14ac:dyDescent="0.15">
      <c r="A64" s="169" t="s">
        <v>33</v>
      </c>
      <c r="B64" s="169">
        <f>'将来負担比率（分子）の構造'!I$43</f>
        <v>4705</v>
      </c>
      <c r="C64" s="169"/>
      <c r="D64" s="169"/>
      <c r="E64" s="169">
        <f>'将来負担比率（分子）の構造'!J$43</f>
        <v>4234</v>
      </c>
      <c r="F64" s="169"/>
      <c r="G64" s="169"/>
      <c r="H64" s="169">
        <f>'将来負担比率（分子）の構造'!K$43</f>
        <v>3967</v>
      </c>
      <c r="I64" s="169"/>
      <c r="J64" s="169"/>
      <c r="K64" s="169">
        <f>'将来負担比率（分子）の構造'!L$43</f>
        <v>3723</v>
      </c>
      <c r="L64" s="169"/>
      <c r="M64" s="169"/>
      <c r="N64" s="169">
        <f>'将来負担比率（分子）の構造'!M$43</f>
        <v>3605</v>
      </c>
      <c r="O64" s="169"/>
      <c r="P64" s="169"/>
    </row>
    <row r="65" spans="1:16" x14ac:dyDescent="0.15">
      <c r="A65" s="169" t="s">
        <v>32</v>
      </c>
      <c r="B65" s="169">
        <f>'将来負担比率（分子）の構造'!I$42</f>
        <v>81</v>
      </c>
      <c r="C65" s="169"/>
      <c r="D65" s="169"/>
      <c r="E65" s="169">
        <f>'将来負担比率（分子）の構造'!J$42</f>
        <v>20</v>
      </c>
      <c r="F65" s="169"/>
      <c r="G65" s="169"/>
      <c r="H65" s="169">
        <f>'将来負担比率（分子）の構造'!K$42</f>
        <v>16</v>
      </c>
      <c r="I65" s="169"/>
      <c r="J65" s="169"/>
      <c r="K65" s="169">
        <f>'将来負担比率（分子）の構造'!L$42</f>
        <v>11</v>
      </c>
      <c r="L65" s="169"/>
      <c r="M65" s="169"/>
      <c r="N65" s="169">
        <f>'将来負担比率（分子）の構造'!M$42</f>
        <v>7</v>
      </c>
      <c r="O65" s="169"/>
      <c r="P65" s="169"/>
    </row>
    <row r="66" spans="1:16" x14ac:dyDescent="0.15">
      <c r="A66" s="169" t="s">
        <v>31</v>
      </c>
      <c r="B66" s="169">
        <f>'将来負担比率（分子）の構造'!I$41</f>
        <v>9106</v>
      </c>
      <c r="C66" s="169"/>
      <c r="D66" s="169"/>
      <c r="E66" s="169">
        <f>'将来負担比率（分子）の構造'!J$41</f>
        <v>11042</v>
      </c>
      <c r="F66" s="169"/>
      <c r="G66" s="169"/>
      <c r="H66" s="169">
        <f>'将来負担比率（分子）の構造'!K$41</f>
        <v>10974</v>
      </c>
      <c r="I66" s="169"/>
      <c r="J66" s="169"/>
      <c r="K66" s="169">
        <f>'将来負担比率（分子）の構造'!L$41</f>
        <v>10634</v>
      </c>
      <c r="L66" s="169"/>
      <c r="M66" s="169"/>
      <c r="N66" s="169">
        <f>'将来負担比率（分子）の構造'!M$41</f>
        <v>10335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2034</v>
      </c>
      <c r="C72" s="173">
        <f>基金残高に係る経年分析!G55</f>
        <v>2125</v>
      </c>
      <c r="D72" s="173">
        <f>基金残高に係る経年分析!H55</f>
        <v>2127</v>
      </c>
    </row>
    <row r="73" spans="1:16" x14ac:dyDescent="0.15">
      <c r="A73" s="172" t="s">
        <v>74</v>
      </c>
      <c r="B73" s="173">
        <f>基金残高に係る経年分析!F56</f>
        <v>946</v>
      </c>
      <c r="C73" s="173">
        <f>基金残高に係る経年分析!G56</f>
        <v>1124</v>
      </c>
      <c r="D73" s="173">
        <f>基金残高に係る経年分析!H56</f>
        <v>1291</v>
      </c>
    </row>
    <row r="74" spans="1:16" x14ac:dyDescent="0.15">
      <c r="A74" s="172" t="s">
        <v>75</v>
      </c>
      <c r="B74" s="173">
        <f>基金残高に係る経年分析!F57</f>
        <v>3025</v>
      </c>
      <c r="C74" s="173">
        <f>基金残高に係る経年分析!G57</f>
        <v>3066</v>
      </c>
      <c r="D74" s="173">
        <f>基金残高に係る経年分析!H57</f>
        <v>3077</v>
      </c>
    </row>
  </sheetData>
  <sheetProtection algorithmName="SHA-512" hashValue="hwbYZiGkX4e84YEbCYzFd43ovy+wkAGuME+lI+PQfJ2BrE+gX0CKPXcU5ZHObeL/D1Ns+SsBYqdFUWlfrwVaEw==" saltValue="wvDoMDQS3mJ2qIzLVOr+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富田　啓太</cp:lastModifiedBy>
  <cp:lastPrinted>2025-03-11T06:06:26Z</cp:lastPrinted>
  <dcterms:created xsi:type="dcterms:W3CDTF">2025-02-19T00:16:21Z</dcterms:created>
  <dcterms:modified xsi:type="dcterms:W3CDTF">2025-03-13T05:28:56Z</dcterms:modified>
  <cp:category/>
</cp:coreProperties>
</file>